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<sst xmlns="http://schemas.openxmlformats.org/spreadsheetml/2006/main" count="369" uniqueCount="256">
  <si>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</si>
  <si>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</si>
  <si>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</si>
  <si>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</si>
  <si>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</si>
  <si>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</si>
  <si>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</si>
  <si>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</si>
  <si>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</si>
  <si>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</si>
  <si>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</si>
  <si>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</si>
  <si>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</si>
  <si>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</si>
  <si>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</si>
  <si>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</si>
  <si>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</si>
  <si>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</si>
  <si>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</si>
  <si>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</si>
  <si>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</si>
  <si>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</si>
  <si>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</si>
  <si>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</si>
  <si>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</si>
  <si>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</si>
  <si>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</si>
  <si>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</si>
  <si>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</si>
  <si>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</si>
  <si>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</si>
  <si>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</si>
  <si>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</si>
  <si>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</si>
  <si>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</si>
  <si>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</si>
  <si>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</si>
  <si>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</si>
  <si>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</si>
  <si>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Aleksandar</t>
  </si>
  <si>
    <t>3</t>
  </si>
  <si>
    <t>2017</t>
  </si>
  <si>
    <t>4</t>
  </si>
  <si>
    <t>5</t>
  </si>
  <si>
    <t>Vuko</t>
  </si>
  <si>
    <t>Popović</t>
  </si>
  <si>
    <t>Stefan</t>
  </si>
  <si>
    <t>Marko</t>
  </si>
  <si>
    <t>15</t>
  </si>
  <si>
    <t>22</t>
  </si>
  <si>
    <t>Miloš</t>
  </si>
  <si>
    <t>32</t>
  </si>
  <si>
    <t>33</t>
  </si>
  <si>
    <t>36</t>
  </si>
  <si>
    <t>Nikoleta</t>
  </si>
  <si>
    <t>Đurišić</t>
  </si>
  <si>
    <t>38</t>
  </si>
  <si>
    <t>Boris</t>
  </si>
  <si>
    <t>40</t>
  </si>
  <si>
    <t>44</t>
  </si>
  <si>
    <t>Milena</t>
  </si>
  <si>
    <t>Bošković</t>
  </si>
  <si>
    <t>48</t>
  </si>
  <si>
    <t>Balša</t>
  </si>
  <si>
    <t>50</t>
  </si>
  <si>
    <t>Nikola</t>
  </si>
  <si>
    <t>63</t>
  </si>
  <si>
    <t>82</t>
  </si>
  <si>
    <t>Luka</t>
  </si>
  <si>
    <t>2016</t>
  </si>
  <si>
    <t>Dragana</t>
  </si>
  <si>
    <t>31</t>
  </si>
  <si>
    <t>Dobrašinović</t>
  </si>
  <si>
    <t>61</t>
  </si>
  <si>
    <t>Andrija</t>
  </si>
  <si>
    <t>70</t>
  </si>
  <si>
    <t>Jovan</t>
  </si>
  <si>
    <t>97</t>
  </si>
  <si>
    <t>Ivan</t>
  </si>
  <si>
    <t>Jelena</t>
  </si>
  <si>
    <t>Prelević</t>
  </si>
  <si>
    <t>2015</t>
  </si>
  <si>
    <t>Bakić</t>
  </si>
  <si>
    <t>Aleksić</t>
  </si>
  <si>
    <t>Milica</t>
  </si>
  <si>
    <t>79</t>
  </si>
  <si>
    <t>Nebojša</t>
  </si>
  <si>
    <t>Kljajić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</si>
  <si>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</si>
  <si>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</si>
  <si>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</si>
  <si>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</si>
  <si>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</si>
  <si>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</si>
  <si>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</si>
  <si>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</si>
  <si>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</si>
  <si>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9075</t>
  </si>
  <si>
    <t>Grgurević</t>
  </si>
  <si>
    <t>2013</t>
  </si>
  <si>
    <t>2011</t>
  </si>
  <si>
    <t>20</t>
  </si>
  <si>
    <t>Maraš</t>
  </si>
  <si>
    <t>100</t>
  </si>
  <si>
    <t>2010</t>
  </si>
  <si>
    <t>Mirko</t>
  </si>
  <si>
    <t>Dvožak</t>
  </si>
  <si>
    <t>2005</t>
  </si>
  <si>
    <t>Sandra</t>
  </si>
  <si>
    <t>Simonović</t>
  </si>
  <si>
    <t>1</t>
  </si>
  <si>
    <t>2018</t>
  </si>
  <si>
    <t>Balević</t>
  </si>
  <si>
    <t>26</t>
  </si>
  <si>
    <t>Dubak</t>
  </si>
  <si>
    <t>37</t>
  </si>
  <si>
    <t>47</t>
  </si>
  <si>
    <t>Eva Stella</t>
  </si>
  <si>
    <t>Lekić</t>
  </si>
  <si>
    <t>Lazar</t>
  </si>
  <si>
    <t>Danilo</t>
  </si>
  <si>
    <t>57</t>
  </si>
  <si>
    <t>Knežević</t>
  </si>
  <si>
    <t>Pavle</t>
  </si>
  <si>
    <t>Anastasija</t>
  </si>
  <si>
    <t>73</t>
  </si>
  <si>
    <t>Otašević</t>
  </si>
  <si>
    <t>Miličić</t>
  </si>
  <si>
    <t>93</t>
  </si>
  <si>
    <t>28</t>
  </si>
  <si>
    <t>46</t>
  </si>
  <si>
    <t>51</t>
  </si>
  <si>
    <t>62</t>
  </si>
  <si>
    <t>86</t>
  </si>
  <si>
    <t>Irena</t>
  </si>
  <si>
    <t>19</t>
  </si>
  <si>
    <t>Radović</t>
  </si>
  <si>
    <t>Tomislav</t>
  </si>
  <si>
    <t>Papović</t>
  </si>
  <si>
    <t>7091</t>
  </si>
  <si>
    <t>Minja</t>
  </si>
  <si>
    <t>Pavlović</t>
  </si>
  <si>
    <t>Vučetić</t>
  </si>
  <si>
    <t>Bogavac</t>
  </si>
  <si>
    <t>KOL [40]</t>
  </si>
  <si>
    <t>POP_KOL [40]</t>
  </si>
  <si>
    <t>ISPIT [60]</t>
  </si>
  <si>
    <t>POP_ISPIT [60]</t>
  </si>
  <si>
    <t>2019</t>
  </si>
  <si>
    <t>Jeknić</t>
  </si>
  <si>
    <t>Tamara</t>
  </si>
  <si>
    <t>Ćurić</t>
  </si>
  <si>
    <t>Veselin</t>
  </si>
  <si>
    <t>Ostojić</t>
  </si>
  <si>
    <t>6</t>
  </si>
  <si>
    <t>Ilija</t>
  </si>
  <si>
    <t>7</t>
  </si>
  <si>
    <t>Dejan</t>
  </si>
  <si>
    <t>Adžović</t>
  </si>
  <si>
    <t>Paunović</t>
  </si>
  <si>
    <t>17</t>
  </si>
  <si>
    <t>Đukić</t>
  </si>
  <si>
    <t>Milorad</t>
  </si>
  <si>
    <t>Obradović</t>
  </si>
  <si>
    <t>Laković</t>
  </si>
  <si>
    <t>Kristina</t>
  </si>
  <si>
    <t>Nađa</t>
  </si>
  <si>
    <t>Mirković</t>
  </si>
  <si>
    <t>Dragić</t>
  </si>
  <si>
    <t>34</t>
  </si>
  <si>
    <t>Mitar</t>
  </si>
  <si>
    <t>Drakić</t>
  </si>
  <si>
    <t>Meldin</t>
  </si>
  <si>
    <t>Bajramović</t>
  </si>
  <si>
    <t>39</t>
  </si>
  <si>
    <t>Škerović</t>
  </si>
  <si>
    <t>Sošić</t>
  </si>
  <si>
    <t>Đorđije</t>
  </si>
  <si>
    <t>Petrić</t>
  </si>
  <si>
    <t>49</t>
  </si>
  <si>
    <t>Miljan</t>
  </si>
  <si>
    <t>Golubović</t>
  </si>
  <si>
    <t>52</t>
  </si>
  <si>
    <t>Vojinović</t>
  </si>
  <si>
    <t>53</t>
  </si>
  <si>
    <t>Rada</t>
  </si>
  <si>
    <t>Musić</t>
  </si>
  <si>
    <t>Lidija</t>
  </si>
  <si>
    <t>Ćorić</t>
  </si>
  <si>
    <t>77</t>
  </si>
  <si>
    <t>Mandić</t>
  </si>
  <si>
    <t>Radovan</t>
  </si>
  <si>
    <t>Radunović</t>
  </si>
  <si>
    <t>94</t>
  </si>
  <si>
    <t>Goran</t>
  </si>
  <si>
    <t>Nenezić</t>
  </si>
  <si>
    <t>16</t>
  </si>
  <si>
    <t>Jevto</t>
  </si>
  <si>
    <t>Pićurić</t>
  </si>
  <si>
    <t>Mladen</t>
  </si>
  <si>
    <t>Strugar</t>
  </si>
  <si>
    <t>23</t>
  </si>
  <si>
    <t>Kristjan</t>
  </si>
  <si>
    <t>Ivanović</t>
  </si>
  <si>
    <t>Mašulović</t>
  </si>
  <si>
    <t>43</t>
  </si>
  <si>
    <t>Damjan</t>
  </si>
  <si>
    <t>Bujišić</t>
  </si>
  <si>
    <t>Savo</t>
  </si>
  <si>
    <t>Vujović</t>
  </si>
  <si>
    <t>66</t>
  </si>
  <si>
    <t>Dražen</t>
  </si>
  <si>
    <t>Minić</t>
  </si>
  <si>
    <t>81</t>
  </si>
  <si>
    <t>Tijana</t>
  </si>
  <si>
    <t>Laušević</t>
  </si>
  <si>
    <t>Lazarević</t>
  </si>
  <si>
    <t>Vladimir</t>
  </si>
  <si>
    <t>Ćetković</t>
  </si>
  <si>
    <t>Ćorović</t>
  </si>
  <si>
    <t>Đikanović</t>
  </si>
  <si>
    <t>Mića</t>
  </si>
  <si>
    <t>Lučić</t>
  </si>
  <si>
    <t>Milutinović</t>
  </si>
  <si>
    <t>80</t>
  </si>
  <si>
    <t>Radonjić</t>
  </si>
  <si>
    <t>Šoć</t>
  </si>
  <si>
    <t>Miranović</t>
  </si>
  <si>
    <t>89</t>
  </si>
  <si>
    <t>Maja</t>
  </si>
  <si>
    <t>Keković</t>
  </si>
  <si>
    <t>7025</t>
  </si>
  <si>
    <t>Anton</t>
  </si>
  <si>
    <t>Ljucović</t>
  </si>
  <si>
    <t>7090</t>
  </si>
  <si>
    <t>Belmin</t>
  </si>
  <si>
    <t>Spahić</t>
  </si>
  <si>
    <t>7030</t>
  </si>
  <si>
    <t>Dacić</t>
  </si>
  <si>
    <t>Tončić</t>
  </si>
  <si>
    <t>87</t>
  </si>
  <si>
    <t>Mugoša</t>
  </si>
  <si>
    <t>9011</t>
  </si>
  <si>
    <t>Tanja</t>
  </si>
  <si>
    <t>Koprivica</t>
  </si>
  <si>
    <t>KOL_SEPT_2 [40]</t>
  </si>
  <si>
    <t>KOL_SEPT_1 [40]</t>
  </si>
  <si>
    <t>ISPIT_SEPT_1</t>
  </si>
  <si>
    <t>ISPIT_SEPT_2 [60]</t>
  </si>
  <si>
    <t>ISPIT_KONACNO[60]</t>
  </si>
  <si>
    <t>KOL_KONACNO [40]</t>
  </si>
  <si>
    <t>KOL_SEPT_1</t>
  </si>
  <si>
    <t>KOL_SEPT_2</t>
  </si>
  <si>
    <t>Ispit_SEPT_1</t>
  </si>
  <si>
    <t>Ispit_SEPT_2</t>
  </si>
  <si>
    <t>Obrad Jovanović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</si>
</sst>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9" fillId="0" borderId="17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213" fontId="0" fillId="33" borderId="12" xfId="0" applyNumberFormat="1" applyFont="1" applyFill="1" applyBorder="1" applyAlignment="1">
      <alignment horizontal="center"/>
    </xf>
    <xf numFmtId="213" fontId="0" fillId="33" borderId="21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3"/>
  <sheetViews>
    <sheetView tabSelected="1" zoomScalePageLayoutView="0" workbookViewId="0" topLeftCell="A1">
      <pane ySplit="2" topLeftCell="A33" activePane="bottomLeft" state="frozen"/>
      <selection pane="topLeft" activeCell="A1" sqref="A1"/>
      <selection pane="bottomLeft" activeCell="A56" sqref="A56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3.57421875" style="15" customWidth="1"/>
    <col min="5" max="5" width="15.28125" style="15" customWidth="1"/>
    <col min="6" max="6" width="17.421875" style="15" customWidth="1"/>
    <col min="7" max="7" width="19.140625" style="0" customWidth="1"/>
    <col min="8" max="8" width="18.8515625" style="0" customWidth="1"/>
    <col min="9" max="9" width="13.57421875" style="0" customWidth="1"/>
    <col min="10" max="10" width="17.8515625" style="0" customWidth="1"/>
    <col min="11" max="12" width="20.00390625" style="0" customWidth="1"/>
    <col min="13" max="13" width="19.57421875" style="0" customWidth="1"/>
    <col min="14" max="14" width="11.421875" style="0" customWidth="1"/>
    <col min="15" max="16" width="8.8515625" style="0" customWidth="1"/>
    <col min="17" max="17" width="12.00390625" style="0" customWidth="1"/>
    <col min="18" max="18" width="14.57421875" style="0" customWidth="1"/>
    <col min="19" max="19" width="7.421875" style="0" customWidth="1"/>
    <col min="20" max="20" width="12.140625" style="0" customWidth="1"/>
    <col min="21" max="21" width="7.8515625" style="0" customWidth="1"/>
    <col min="22" max="22" width="13.00390625" style="0" customWidth="1"/>
    <col min="23" max="23" width="12.421875" style="0" customWidth="1"/>
    <col min="24" max="24" width="12.00390625" style="0" customWidth="1"/>
  </cols>
  <sheetData>
    <row r="1" spans="1:25" ht="13.5" thickBot="1">
      <c r="A1" s="102" t="s">
        <v>21</v>
      </c>
      <c r="B1" s="103" t="s">
        <v>0</v>
      </c>
      <c r="C1" s="102" t="s">
        <v>13</v>
      </c>
      <c r="D1" s="102" t="s">
        <v>144</v>
      </c>
      <c r="E1" s="102" t="s">
        <v>145</v>
      </c>
      <c r="F1" s="102" t="s">
        <v>246</v>
      </c>
      <c r="G1" s="102" t="s">
        <v>245</v>
      </c>
      <c r="H1" s="102" t="s">
        <v>250</v>
      </c>
      <c r="I1" s="102" t="s">
        <v>146</v>
      </c>
      <c r="J1" s="102" t="s">
        <v>147</v>
      </c>
      <c r="K1" s="102" t="s">
        <v>247</v>
      </c>
      <c r="L1" s="102" t="s">
        <v>248</v>
      </c>
      <c r="M1" s="102" t="s">
        <v>249</v>
      </c>
      <c r="N1" s="102" t="s">
        <v>33</v>
      </c>
      <c r="O1" s="102" t="s">
        <v>24</v>
      </c>
      <c r="P1" s="90"/>
      <c r="Q1" s="31"/>
      <c r="R1" s="25"/>
      <c r="S1" s="25"/>
      <c r="T1" s="25"/>
      <c r="U1" s="90"/>
      <c r="V1" s="31"/>
      <c r="W1" s="25"/>
      <c r="X1" s="25"/>
      <c r="Y1" s="25"/>
    </row>
    <row r="2" spans="1:25" ht="12.75">
      <c r="A2" s="76">
        <v>1</v>
      </c>
      <c r="B2" s="119" t="str">
        <f>Sheet1!A2&amp;"/"&amp;Sheet1!B2</f>
        <v>3/2019</v>
      </c>
      <c r="C2" s="119" t="str">
        <f>Sheet1!C2&amp;" "&amp;Sheet1!D2</f>
        <v>Andrija Jeknić</v>
      </c>
      <c r="D2" s="98"/>
      <c r="E2" s="98">
        <v>20</v>
      </c>
      <c r="F2" s="98"/>
      <c r="G2" s="76"/>
      <c r="H2" s="76">
        <f>IF(E2,E2,D2)</f>
        <v>20</v>
      </c>
      <c r="I2" s="99">
        <v>17</v>
      </c>
      <c r="J2" s="99"/>
      <c r="K2" s="99"/>
      <c r="L2" s="99"/>
      <c r="M2" s="100">
        <f>IF(J2,J2,I2)</f>
        <v>17</v>
      </c>
      <c r="N2" s="100">
        <f>H2+M2</f>
        <v>37</v>
      </c>
      <c r="O2" s="101" t="str">
        <f>IF(N2&gt;=90,"A",IF(N2&gt;=80,"B",IF(N2&gt;=70,"C",IF(N2&gt;=60,"D",IF(N2&gt;=50,"E","F")))))</f>
        <v>F</v>
      </c>
      <c r="P2" s="24"/>
      <c r="Q2" s="90"/>
      <c r="R2" s="90"/>
      <c r="S2" s="93"/>
      <c r="T2" s="24"/>
      <c r="U2" s="24"/>
      <c r="V2" s="90"/>
      <c r="W2" s="90"/>
      <c r="X2" s="93"/>
      <c r="Y2" s="25"/>
    </row>
    <row r="3" spans="1:25" ht="12.75">
      <c r="A3" s="71">
        <f>A2+1</f>
        <v>2</v>
      </c>
      <c r="B3" s="119" t="str">
        <f>Sheet1!A3&amp;"/"&amp;Sheet1!B3</f>
        <v>4/2019</v>
      </c>
      <c r="C3" s="119" t="str">
        <f>Sheet1!C3&amp;" "&amp;Sheet1!D3</f>
        <v>Tamara Ćurić</v>
      </c>
      <c r="D3" s="23">
        <v>15</v>
      </c>
      <c r="E3" s="130">
        <v>30</v>
      </c>
      <c r="F3" s="23"/>
      <c r="G3" s="71"/>
      <c r="H3" s="76">
        <f aca="true" t="shared" si="0" ref="H3:H66">IF(E3,E3,D3)</f>
        <v>30</v>
      </c>
      <c r="I3" s="74"/>
      <c r="J3" s="74"/>
      <c r="K3" s="74"/>
      <c r="L3" s="74"/>
      <c r="M3" s="100">
        <f aca="true" t="shared" si="1" ref="M3:M66">IF(J3,J3,I3)</f>
        <v>0</v>
      </c>
      <c r="N3" s="100">
        <f aca="true" t="shared" si="2" ref="N3:N66">H3+M3</f>
        <v>30</v>
      </c>
      <c r="O3" s="101" t="str">
        <f aca="true" t="shared" si="3" ref="O3:O66">IF(N3&gt;=90,"A",IF(N3&gt;=80,"B",IF(N3&gt;=70,"C",IF(N3&gt;=60,"D",IF(N3&gt;=50,"E","F")))))</f>
        <v>F</v>
      </c>
      <c r="P3" s="24"/>
      <c r="Q3" s="31"/>
      <c r="R3" s="94"/>
      <c r="S3" s="24"/>
      <c r="T3" s="24"/>
      <c r="U3" s="24"/>
      <c r="V3" s="31"/>
      <c r="W3" s="94"/>
      <c r="X3" s="24"/>
      <c r="Y3" s="25"/>
    </row>
    <row r="4" spans="1:25" ht="12.75">
      <c r="A4" s="71">
        <f aca="true" t="shared" si="4" ref="A4:A67">A3+1</f>
        <v>3</v>
      </c>
      <c r="B4" s="119" t="str">
        <f>Sheet1!A4&amp;"/"&amp;Sheet1!B4</f>
        <v>5/2019</v>
      </c>
      <c r="C4" s="119" t="str">
        <f>Sheet1!C4&amp;" "&amp;Sheet1!D4</f>
        <v>Veselin Ostojić</v>
      </c>
      <c r="D4" s="23">
        <v>32</v>
      </c>
      <c r="E4" s="23"/>
      <c r="F4" s="23"/>
      <c r="G4" s="71"/>
      <c r="H4" s="76">
        <f t="shared" si="0"/>
        <v>32</v>
      </c>
      <c r="I4" s="74">
        <v>39</v>
      </c>
      <c r="J4" s="74"/>
      <c r="K4" s="74"/>
      <c r="L4" s="74"/>
      <c r="M4" s="100">
        <f t="shared" si="1"/>
        <v>39</v>
      </c>
      <c r="N4" s="100">
        <f t="shared" si="2"/>
        <v>71</v>
      </c>
      <c r="O4" s="101" t="str">
        <f t="shared" si="3"/>
        <v>C</v>
      </c>
      <c r="P4" s="24"/>
      <c r="Q4" s="31"/>
      <c r="R4" s="95"/>
      <c r="S4" s="95"/>
      <c r="T4" s="24"/>
      <c r="U4" s="30"/>
      <c r="V4" s="31"/>
      <c r="W4" s="24"/>
      <c r="X4" s="95"/>
      <c r="Y4" s="25"/>
    </row>
    <row r="5" spans="1:25" ht="12.75">
      <c r="A5" s="71">
        <f t="shared" si="4"/>
        <v>4</v>
      </c>
      <c r="B5" s="119" t="str">
        <f>Sheet1!A5&amp;"/"&amp;Sheet1!B5</f>
        <v>6/2019</v>
      </c>
      <c r="C5" s="119" t="str">
        <f>Sheet1!C5&amp;" "&amp;Sheet1!D5</f>
        <v>Ilija Aleksić</v>
      </c>
      <c r="D5" s="23"/>
      <c r="E5" s="23">
        <v>28</v>
      </c>
      <c r="F5" s="23"/>
      <c r="G5" s="71"/>
      <c r="H5" s="76">
        <f t="shared" si="0"/>
        <v>28</v>
      </c>
      <c r="I5" s="74">
        <v>8</v>
      </c>
      <c r="J5" s="74"/>
      <c r="K5" s="74"/>
      <c r="L5" s="74"/>
      <c r="M5" s="100">
        <f t="shared" si="1"/>
        <v>8</v>
      </c>
      <c r="N5" s="100">
        <f t="shared" si="2"/>
        <v>36</v>
      </c>
      <c r="O5" s="101" t="str">
        <f t="shared" si="3"/>
        <v>F</v>
      </c>
      <c r="P5" s="24"/>
      <c r="Q5" s="31"/>
      <c r="R5" s="94"/>
      <c r="S5" s="95"/>
      <c r="T5" s="24"/>
      <c r="U5" s="30"/>
      <c r="V5" s="31"/>
      <c r="W5" s="24"/>
      <c r="X5" s="95"/>
      <c r="Y5" s="25"/>
    </row>
    <row r="6" spans="1:25" ht="12.75">
      <c r="A6" s="71">
        <f t="shared" si="4"/>
        <v>5</v>
      </c>
      <c r="B6" s="119" t="str">
        <f>Sheet1!A6&amp;"/"&amp;Sheet1!B6</f>
        <v>7/2019</v>
      </c>
      <c r="C6" s="119" t="str">
        <f>Sheet1!C6&amp;" "&amp;Sheet1!D6</f>
        <v>Dejan Adžović</v>
      </c>
      <c r="D6" s="23">
        <v>20</v>
      </c>
      <c r="E6" s="23">
        <v>27</v>
      </c>
      <c r="F6" s="23"/>
      <c r="G6" s="71"/>
      <c r="H6" s="76">
        <f t="shared" si="0"/>
        <v>27</v>
      </c>
      <c r="I6" s="74">
        <v>23</v>
      </c>
      <c r="J6" s="74"/>
      <c r="K6" s="74"/>
      <c r="L6" s="74"/>
      <c r="M6" s="100">
        <f t="shared" si="1"/>
        <v>23</v>
      </c>
      <c r="N6" s="100">
        <f t="shared" si="2"/>
        <v>50</v>
      </c>
      <c r="O6" s="101" t="str">
        <f t="shared" si="3"/>
        <v>E</v>
      </c>
      <c r="P6" s="24"/>
      <c r="Q6" s="31"/>
      <c r="R6" s="95"/>
      <c r="S6" s="95"/>
      <c r="T6" s="24"/>
      <c r="U6" s="24"/>
      <c r="V6" s="31"/>
      <c r="W6" s="24"/>
      <c r="X6" s="95"/>
      <c r="Y6" s="25"/>
    </row>
    <row r="7" spans="1:25" ht="12.75">
      <c r="A7" s="71">
        <f t="shared" si="4"/>
        <v>6</v>
      </c>
      <c r="B7" s="119" t="str">
        <f>Sheet1!A7&amp;"/"&amp;Sheet1!B7</f>
        <v>11/2019</v>
      </c>
      <c r="C7" s="119" t="str">
        <f>Sheet1!C7&amp;" "&amp;Sheet1!D7</f>
        <v>Aleksandar Paunović</v>
      </c>
      <c r="D7" s="32"/>
      <c r="E7" s="32"/>
      <c r="F7" s="32"/>
      <c r="G7" s="71"/>
      <c r="H7" s="76">
        <f t="shared" si="0"/>
        <v>0</v>
      </c>
      <c r="I7" s="74"/>
      <c r="J7" s="74"/>
      <c r="K7" s="74"/>
      <c r="L7" s="74"/>
      <c r="M7" s="100">
        <f t="shared" si="1"/>
        <v>0</v>
      </c>
      <c r="N7" s="100">
        <f t="shared" si="2"/>
        <v>0</v>
      </c>
      <c r="O7" s="101" t="str">
        <f t="shared" si="3"/>
        <v>F</v>
      </c>
      <c r="P7" s="24"/>
      <c r="Q7" s="24"/>
      <c r="R7" s="24"/>
      <c r="S7" s="24"/>
      <c r="T7" s="24"/>
      <c r="U7" s="24"/>
      <c r="V7" s="30"/>
      <c r="W7" s="24"/>
      <c r="X7" s="25"/>
      <c r="Y7" s="25"/>
    </row>
    <row r="8" spans="1:25" ht="12.75">
      <c r="A8" s="71">
        <f t="shared" si="4"/>
        <v>7</v>
      </c>
      <c r="B8" s="119" t="str">
        <f>Sheet1!A8&amp;"/"&amp;Sheet1!B8</f>
        <v>17/2019</v>
      </c>
      <c r="C8" s="119" t="str">
        <f>Sheet1!C8&amp;" "&amp;Sheet1!D8</f>
        <v>Milica Đukić</v>
      </c>
      <c r="D8" s="23">
        <v>29</v>
      </c>
      <c r="E8" s="23">
        <v>36</v>
      </c>
      <c r="F8" s="23"/>
      <c r="G8" s="71"/>
      <c r="H8" s="76">
        <f t="shared" si="0"/>
        <v>36</v>
      </c>
      <c r="I8" s="74">
        <v>54</v>
      </c>
      <c r="J8" s="74"/>
      <c r="K8" s="74"/>
      <c r="L8" s="74"/>
      <c r="M8" s="100">
        <f t="shared" si="1"/>
        <v>54</v>
      </c>
      <c r="N8" s="100">
        <f t="shared" si="2"/>
        <v>90</v>
      </c>
      <c r="O8" s="101" t="str">
        <f t="shared" si="3"/>
        <v>A</v>
      </c>
      <c r="P8" s="24"/>
      <c r="Q8" s="24"/>
      <c r="R8" s="24"/>
      <c r="S8" s="24"/>
      <c r="T8" s="24"/>
      <c r="U8" s="24"/>
      <c r="V8" s="30"/>
      <c r="W8" s="24"/>
      <c r="X8" s="25"/>
      <c r="Y8" s="25"/>
    </row>
    <row r="9" spans="1:25" ht="12.75">
      <c r="A9" s="71">
        <f t="shared" si="4"/>
        <v>8</v>
      </c>
      <c r="B9" s="119" t="str">
        <f>Sheet1!A9&amp;"/"&amp;Sheet1!B9</f>
        <v>22/2019</v>
      </c>
      <c r="C9" s="119" t="str">
        <f>Sheet1!C9&amp;" "&amp;Sheet1!D9</f>
        <v>Milorad Obradović</v>
      </c>
      <c r="D9" s="23">
        <v>40</v>
      </c>
      <c r="E9" s="23"/>
      <c r="F9" s="23"/>
      <c r="G9" s="71"/>
      <c r="H9" s="76">
        <f t="shared" si="0"/>
        <v>40</v>
      </c>
      <c r="I9" s="34">
        <v>50</v>
      </c>
      <c r="J9" s="34"/>
      <c r="K9" s="34"/>
      <c r="L9" s="34"/>
      <c r="M9" s="100">
        <f t="shared" si="1"/>
        <v>50</v>
      </c>
      <c r="N9" s="100">
        <f t="shared" si="2"/>
        <v>90</v>
      </c>
      <c r="O9" s="101" t="str">
        <f t="shared" si="3"/>
        <v>A</v>
      </c>
      <c r="P9" s="24"/>
      <c r="Q9" s="82"/>
      <c r="R9" s="24"/>
      <c r="S9" s="24"/>
      <c r="T9" s="24"/>
      <c r="U9" s="24"/>
      <c r="V9" s="30"/>
      <c r="W9" s="24"/>
      <c r="X9" s="25"/>
      <c r="Y9" s="25"/>
    </row>
    <row r="10" spans="1:25" ht="12.75">
      <c r="A10" s="71">
        <f t="shared" si="4"/>
        <v>9</v>
      </c>
      <c r="B10" s="119" t="str">
        <f>Sheet1!A10&amp;"/"&amp;Sheet1!B10</f>
        <v>26/2019</v>
      </c>
      <c r="C10" s="119" t="str">
        <f>Sheet1!C10&amp;" "&amp;Sheet1!D10</f>
        <v>Irena Laković</v>
      </c>
      <c r="D10" s="23">
        <v>40</v>
      </c>
      <c r="E10" s="23"/>
      <c r="F10" s="23"/>
      <c r="G10" s="71"/>
      <c r="H10" s="76">
        <f t="shared" si="0"/>
        <v>40</v>
      </c>
      <c r="I10" s="74">
        <v>55</v>
      </c>
      <c r="J10" s="74"/>
      <c r="K10" s="74"/>
      <c r="L10" s="74"/>
      <c r="M10" s="100">
        <f t="shared" si="1"/>
        <v>55</v>
      </c>
      <c r="N10" s="100">
        <f t="shared" si="2"/>
        <v>95</v>
      </c>
      <c r="O10" s="101" t="str">
        <f t="shared" si="3"/>
        <v>A</v>
      </c>
      <c r="P10" s="24"/>
      <c r="Q10" s="90"/>
      <c r="R10" s="90"/>
      <c r="S10" s="93"/>
      <c r="T10" s="24"/>
      <c r="U10" s="24"/>
      <c r="V10" s="30"/>
      <c r="W10" s="84"/>
      <c r="X10" s="25"/>
      <c r="Y10" s="25"/>
    </row>
    <row r="11" spans="1:25" ht="12.75">
      <c r="A11" s="71">
        <f t="shared" si="4"/>
        <v>10</v>
      </c>
      <c r="B11" s="119" t="str">
        <f>Sheet1!A11&amp;"/"&amp;Sheet1!B11</f>
        <v>31/2019</v>
      </c>
      <c r="C11" s="119" t="str">
        <f>Sheet1!C11&amp;" "&amp;Sheet1!D11</f>
        <v>Kristina Bakić</v>
      </c>
      <c r="D11" s="32">
        <v>40</v>
      </c>
      <c r="E11" s="32"/>
      <c r="F11" s="32"/>
      <c r="G11" s="71"/>
      <c r="H11" s="76">
        <f t="shared" si="0"/>
        <v>40</v>
      </c>
      <c r="I11" s="34">
        <v>35</v>
      </c>
      <c r="J11" s="34"/>
      <c r="K11" s="34"/>
      <c r="L11" s="34"/>
      <c r="M11" s="100">
        <f t="shared" si="1"/>
        <v>35</v>
      </c>
      <c r="N11" s="100">
        <f t="shared" si="2"/>
        <v>75</v>
      </c>
      <c r="O11" s="101" t="str">
        <f t="shared" si="3"/>
        <v>C</v>
      </c>
      <c r="P11" s="24"/>
      <c r="Q11" s="31"/>
      <c r="R11" s="30"/>
      <c r="S11" s="24"/>
      <c r="T11" s="24"/>
      <c r="U11" s="30"/>
      <c r="V11" s="30"/>
      <c r="W11" s="84"/>
      <c r="X11" s="25"/>
      <c r="Y11" s="25"/>
    </row>
    <row r="12" spans="1:25" ht="12.75">
      <c r="A12" s="71">
        <f t="shared" si="4"/>
        <v>11</v>
      </c>
      <c r="B12" s="119" t="str">
        <f>Sheet1!A12&amp;"/"&amp;Sheet1!B12</f>
        <v>32/2019</v>
      </c>
      <c r="C12" s="119" t="str">
        <f>Sheet1!C12&amp;" "&amp;Sheet1!D12</f>
        <v>Nađa Mirković</v>
      </c>
      <c r="D12" s="23">
        <v>13</v>
      </c>
      <c r="E12" s="23">
        <v>27</v>
      </c>
      <c r="F12" s="23"/>
      <c r="G12" s="71"/>
      <c r="H12" s="76">
        <f t="shared" si="0"/>
        <v>27</v>
      </c>
      <c r="I12" s="74">
        <v>28</v>
      </c>
      <c r="J12" s="74"/>
      <c r="K12" s="74"/>
      <c r="L12" s="74"/>
      <c r="M12" s="100">
        <f t="shared" si="1"/>
        <v>28</v>
      </c>
      <c r="N12" s="100">
        <f t="shared" si="2"/>
        <v>55</v>
      </c>
      <c r="O12" s="101" t="str">
        <f t="shared" si="3"/>
        <v>E</v>
      </c>
      <c r="P12" s="24"/>
      <c r="Q12" s="31"/>
      <c r="R12" s="24"/>
      <c r="S12" s="95"/>
      <c r="T12" s="24"/>
      <c r="U12" s="24"/>
      <c r="V12" s="30"/>
      <c r="W12" s="84"/>
      <c r="X12" s="25"/>
      <c r="Y12" s="25"/>
    </row>
    <row r="13" spans="1:25" ht="12.75">
      <c r="A13" s="71">
        <f t="shared" si="4"/>
        <v>12</v>
      </c>
      <c r="B13" s="119" t="str">
        <f>Sheet1!A13&amp;"/"&amp;Sheet1!B13</f>
        <v>33/2019</v>
      </c>
      <c r="C13" s="119" t="str">
        <f>Sheet1!C13&amp;" "&amp;Sheet1!D13</f>
        <v>Milica Dragić</v>
      </c>
      <c r="D13" s="23">
        <v>25</v>
      </c>
      <c r="E13" s="23"/>
      <c r="F13" s="23"/>
      <c r="G13" s="71"/>
      <c r="H13" s="76">
        <f t="shared" si="0"/>
        <v>25</v>
      </c>
      <c r="I13" s="74">
        <v>32</v>
      </c>
      <c r="J13" s="74"/>
      <c r="K13" s="74"/>
      <c r="L13" s="74"/>
      <c r="M13" s="100">
        <f t="shared" si="1"/>
        <v>32</v>
      </c>
      <c r="N13" s="100">
        <f t="shared" si="2"/>
        <v>57</v>
      </c>
      <c r="O13" s="101" t="str">
        <f t="shared" si="3"/>
        <v>E</v>
      </c>
      <c r="P13" s="24"/>
      <c r="Q13" s="31"/>
      <c r="R13" s="24"/>
      <c r="S13" s="95"/>
      <c r="T13" s="24"/>
      <c r="U13" s="24"/>
      <c r="V13" s="30"/>
      <c r="W13" s="84"/>
      <c r="X13" s="30"/>
      <c r="Y13" s="25"/>
    </row>
    <row r="14" spans="1:25" ht="12.75">
      <c r="A14" s="71">
        <f t="shared" si="4"/>
        <v>13</v>
      </c>
      <c r="B14" s="119" t="str">
        <f>Sheet1!A14&amp;"/"&amp;Sheet1!B14</f>
        <v>34/2019</v>
      </c>
      <c r="C14" s="119" t="str">
        <f>Sheet1!C14&amp;" "&amp;Sheet1!D14</f>
        <v>Mitar Otašević</v>
      </c>
      <c r="D14" s="23">
        <v>27</v>
      </c>
      <c r="E14" s="23">
        <v>40</v>
      </c>
      <c r="F14" s="23"/>
      <c r="G14" s="71"/>
      <c r="H14" s="76">
        <f t="shared" si="0"/>
        <v>40</v>
      </c>
      <c r="I14" s="74"/>
      <c r="J14" s="74"/>
      <c r="K14" s="74"/>
      <c r="L14" s="74"/>
      <c r="M14" s="100">
        <f t="shared" si="1"/>
        <v>0</v>
      </c>
      <c r="N14" s="100">
        <f t="shared" si="2"/>
        <v>40</v>
      </c>
      <c r="O14" s="101" t="str">
        <f t="shared" si="3"/>
        <v>F</v>
      </c>
      <c r="P14" s="24"/>
      <c r="Q14" s="31"/>
      <c r="R14" s="24"/>
      <c r="S14" s="95"/>
      <c r="T14" s="24"/>
      <c r="U14" s="24"/>
      <c r="V14" s="30"/>
      <c r="W14" s="84"/>
      <c r="X14" s="25"/>
      <c r="Y14" s="25"/>
    </row>
    <row r="15" spans="1:25" ht="12.75">
      <c r="A15" s="71">
        <f t="shared" si="4"/>
        <v>14</v>
      </c>
      <c r="B15" s="119" t="str">
        <f>Sheet1!A15&amp;"/"&amp;Sheet1!B15</f>
        <v>37/2019</v>
      </c>
      <c r="C15" s="119" t="str">
        <f>Sheet1!C15&amp;" "&amp;Sheet1!D15</f>
        <v>Jelena Drakić</v>
      </c>
      <c r="D15" s="23">
        <v>22</v>
      </c>
      <c r="E15" s="23"/>
      <c r="F15" s="23"/>
      <c r="G15" s="71"/>
      <c r="H15" s="76">
        <f t="shared" si="0"/>
        <v>22</v>
      </c>
      <c r="I15" s="74">
        <v>32</v>
      </c>
      <c r="J15" s="74"/>
      <c r="K15" s="74"/>
      <c r="L15" s="74"/>
      <c r="M15" s="100">
        <f t="shared" si="1"/>
        <v>32</v>
      </c>
      <c r="N15" s="100">
        <f t="shared" si="2"/>
        <v>54</v>
      </c>
      <c r="O15" s="101" t="str">
        <f t="shared" si="3"/>
        <v>E</v>
      </c>
      <c r="P15" s="24"/>
      <c r="Q15" s="24"/>
      <c r="R15" s="24"/>
      <c r="S15" s="24"/>
      <c r="T15" s="24"/>
      <c r="U15" s="24"/>
      <c r="V15" s="30"/>
      <c r="W15" s="84"/>
      <c r="X15" s="25"/>
      <c r="Y15" s="25"/>
    </row>
    <row r="16" spans="1:25" ht="12.75">
      <c r="A16" s="71">
        <f t="shared" si="4"/>
        <v>15</v>
      </c>
      <c r="B16" s="119" t="str">
        <f>Sheet1!A16&amp;"/"&amp;Sheet1!B16</f>
        <v>38/2019</v>
      </c>
      <c r="C16" s="119" t="str">
        <f>Sheet1!C16&amp;" "&amp;Sheet1!D16</f>
        <v>Meldin Bajramović</v>
      </c>
      <c r="D16" s="23">
        <v>19</v>
      </c>
      <c r="E16" s="23"/>
      <c r="F16" s="23"/>
      <c r="G16" s="71"/>
      <c r="H16" s="76">
        <f t="shared" si="0"/>
        <v>19</v>
      </c>
      <c r="I16" s="74">
        <v>31</v>
      </c>
      <c r="J16" s="74"/>
      <c r="K16" s="74"/>
      <c r="L16" s="74"/>
      <c r="M16" s="100">
        <f t="shared" si="1"/>
        <v>31</v>
      </c>
      <c r="N16" s="100">
        <f t="shared" si="2"/>
        <v>50</v>
      </c>
      <c r="O16" s="101" t="str">
        <f t="shared" si="3"/>
        <v>E</v>
      </c>
      <c r="P16" s="24"/>
      <c r="Q16" s="24"/>
      <c r="R16" s="24"/>
      <c r="S16" s="24"/>
      <c r="T16" s="24"/>
      <c r="U16" s="24"/>
      <c r="V16" s="30"/>
      <c r="W16" s="84"/>
      <c r="X16" s="25"/>
      <c r="Y16" s="25"/>
    </row>
    <row r="17" spans="1:25" ht="12.75">
      <c r="A17" s="71">
        <f t="shared" si="4"/>
        <v>16</v>
      </c>
      <c r="B17" s="119" t="str">
        <f>Sheet1!A17&amp;"/"&amp;Sheet1!B17</f>
        <v>39/2019</v>
      </c>
      <c r="C17" s="119" t="str">
        <f>Sheet1!C17&amp;" "&amp;Sheet1!D17</f>
        <v>Nebojša Škerović</v>
      </c>
      <c r="D17" s="32">
        <v>21</v>
      </c>
      <c r="E17" s="32"/>
      <c r="F17" s="32"/>
      <c r="G17" s="71"/>
      <c r="H17" s="76">
        <f t="shared" si="0"/>
        <v>21</v>
      </c>
      <c r="I17" s="74">
        <v>29</v>
      </c>
      <c r="J17" s="74"/>
      <c r="K17" s="74"/>
      <c r="L17" s="74"/>
      <c r="M17" s="100">
        <f t="shared" si="1"/>
        <v>29</v>
      </c>
      <c r="N17" s="100">
        <f t="shared" si="2"/>
        <v>50</v>
      </c>
      <c r="O17" s="101" t="str">
        <f t="shared" si="3"/>
        <v>E</v>
      </c>
      <c r="P17" s="24"/>
      <c r="Q17" s="24"/>
      <c r="R17" s="24"/>
      <c r="S17" s="24"/>
      <c r="T17" s="24"/>
      <c r="U17" s="30"/>
      <c r="V17" s="30"/>
      <c r="W17" s="24"/>
      <c r="X17" s="25"/>
      <c r="Y17" s="25"/>
    </row>
    <row r="18" spans="1:25" ht="12.75">
      <c r="A18" s="71">
        <f t="shared" si="4"/>
        <v>17</v>
      </c>
      <c r="B18" s="119" t="str">
        <f>Sheet1!A18&amp;"/"&amp;Sheet1!B18</f>
        <v>46/2019</v>
      </c>
      <c r="C18" s="119" t="str">
        <f>Sheet1!C18&amp;" "&amp;Sheet1!D18</f>
        <v>Milica Sošić</v>
      </c>
      <c r="D18" s="23"/>
      <c r="E18" s="23">
        <v>31</v>
      </c>
      <c r="F18" s="23"/>
      <c r="G18" s="71"/>
      <c r="H18" s="76">
        <f t="shared" si="0"/>
        <v>31</v>
      </c>
      <c r="I18" s="74">
        <v>29</v>
      </c>
      <c r="J18" s="74"/>
      <c r="K18" s="74"/>
      <c r="L18" s="74"/>
      <c r="M18" s="100">
        <f t="shared" si="1"/>
        <v>29</v>
      </c>
      <c r="N18" s="100">
        <f t="shared" si="2"/>
        <v>60</v>
      </c>
      <c r="O18" s="101" t="str">
        <f t="shared" si="3"/>
        <v>D</v>
      </c>
      <c r="P18" s="24"/>
      <c r="Q18" s="24"/>
      <c r="R18" s="24"/>
      <c r="S18" s="24"/>
      <c r="T18" s="24"/>
      <c r="U18" s="24"/>
      <c r="V18" s="30"/>
      <c r="W18" s="24"/>
      <c r="X18" s="25"/>
      <c r="Y18" s="25"/>
    </row>
    <row r="19" spans="1:25" ht="12.75">
      <c r="A19" s="71">
        <f t="shared" si="4"/>
        <v>18</v>
      </c>
      <c r="B19" s="119" t="str">
        <f>Sheet1!A19&amp;"/"&amp;Sheet1!B19</f>
        <v>48/2019</v>
      </c>
      <c r="C19" s="119" t="str">
        <f>Sheet1!C19&amp;" "&amp;Sheet1!D19</f>
        <v>Đorđije Petrić</v>
      </c>
      <c r="D19" s="23">
        <v>25</v>
      </c>
      <c r="E19" s="23"/>
      <c r="F19" s="23"/>
      <c r="G19" s="71"/>
      <c r="H19" s="76">
        <f t="shared" si="0"/>
        <v>25</v>
      </c>
      <c r="I19" s="74"/>
      <c r="J19" s="74"/>
      <c r="K19" s="74"/>
      <c r="L19" s="74"/>
      <c r="M19" s="100">
        <f t="shared" si="1"/>
        <v>0</v>
      </c>
      <c r="N19" s="100">
        <f t="shared" si="2"/>
        <v>25</v>
      </c>
      <c r="O19" s="101" t="str">
        <f t="shared" si="3"/>
        <v>F</v>
      </c>
      <c r="P19" s="24"/>
      <c r="Q19" s="31"/>
      <c r="R19" s="25"/>
      <c r="S19" s="25"/>
      <c r="T19" s="24"/>
      <c r="U19" s="24"/>
      <c r="V19" s="30"/>
      <c r="W19" s="24"/>
      <c r="X19" s="25"/>
      <c r="Y19" s="25"/>
    </row>
    <row r="20" spans="1:25" ht="12.75">
      <c r="A20" s="71">
        <f t="shared" si="4"/>
        <v>19</v>
      </c>
      <c r="B20" s="119" t="str">
        <f>Sheet1!A20&amp;"/"&amp;Sheet1!B20</f>
        <v>49/2019</v>
      </c>
      <c r="C20" s="119" t="str">
        <f>Sheet1!C20&amp;" "&amp;Sheet1!D20</f>
        <v>Marko Popović</v>
      </c>
      <c r="D20" s="23">
        <v>12</v>
      </c>
      <c r="E20" s="23">
        <v>25</v>
      </c>
      <c r="F20" s="23"/>
      <c r="G20" s="71"/>
      <c r="H20" s="76">
        <f t="shared" si="0"/>
        <v>25</v>
      </c>
      <c r="I20" s="74"/>
      <c r="J20" s="74"/>
      <c r="K20" s="74"/>
      <c r="L20" s="74"/>
      <c r="M20" s="100">
        <f t="shared" si="1"/>
        <v>0</v>
      </c>
      <c r="N20" s="100">
        <f t="shared" si="2"/>
        <v>25</v>
      </c>
      <c r="O20" s="101" t="str">
        <f t="shared" si="3"/>
        <v>F</v>
      </c>
      <c r="P20" s="24"/>
      <c r="Q20" s="90"/>
      <c r="R20" s="90"/>
      <c r="S20" s="93"/>
      <c r="T20" s="24"/>
      <c r="U20" s="30"/>
      <c r="V20" s="30"/>
      <c r="W20" s="84"/>
      <c r="X20" s="25"/>
      <c r="Y20" s="25"/>
    </row>
    <row r="21" spans="1:25" ht="12.75">
      <c r="A21" s="71">
        <f t="shared" si="4"/>
        <v>20</v>
      </c>
      <c r="B21" s="119" t="str">
        <f>Sheet1!A21&amp;"/"&amp;Sheet1!B21</f>
        <v>51/2019</v>
      </c>
      <c r="C21" s="119" t="str">
        <f>Sheet1!C21&amp;" "&amp;Sheet1!D21</f>
        <v>Miljan Golubović</v>
      </c>
      <c r="D21" s="23">
        <v>24</v>
      </c>
      <c r="E21" s="23"/>
      <c r="F21" s="23"/>
      <c r="G21" s="71"/>
      <c r="H21" s="76">
        <f t="shared" si="0"/>
        <v>24</v>
      </c>
      <c r="I21" s="74">
        <v>28</v>
      </c>
      <c r="J21" s="74"/>
      <c r="K21" s="74"/>
      <c r="L21" s="74"/>
      <c r="M21" s="100">
        <f t="shared" si="1"/>
        <v>28</v>
      </c>
      <c r="N21" s="100">
        <f t="shared" si="2"/>
        <v>52</v>
      </c>
      <c r="O21" s="101" t="str">
        <f t="shared" si="3"/>
        <v>E</v>
      </c>
      <c r="P21" s="24"/>
      <c r="Q21" s="31"/>
      <c r="R21" s="94"/>
      <c r="S21" s="24"/>
      <c r="T21" s="24"/>
      <c r="U21" s="24"/>
      <c r="V21" s="30"/>
      <c r="W21" s="84"/>
      <c r="X21" s="25"/>
      <c r="Y21" s="25"/>
    </row>
    <row r="22" spans="1:25" ht="12.75">
      <c r="A22" s="71">
        <f t="shared" si="4"/>
        <v>21</v>
      </c>
      <c r="B22" s="119" t="str">
        <f>Sheet1!A22&amp;"/"&amp;Sheet1!B22</f>
        <v>52/2019</v>
      </c>
      <c r="C22" s="119" t="str">
        <f>Sheet1!C22&amp;" "&amp;Sheet1!D22</f>
        <v>Ivan Vojinović</v>
      </c>
      <c r="D22" s="23">
        <v>0</v>
      </c>
      <c r="E22" s="23">
        <v>25</v>
      </c>
      <c r="F22" s="23"/>
      <c r="G22" s="71"/>
      <c r="H22" s="76">
        <f t="shared" si="0"/>
        <v>25</v>
      </c>
      <c r="I22" s="34">
        <v>0</v>
      </c>
      <c r="J22" s="34"/>
      <c r="K22" s="34"/>
      <c r="L22" s="34"/>
      <c r="M22" s="100">
        <f t="shared" si="1"/>
        <v>0</v>
      </c>
      <c r="N22" s="100">
        <f t="shared" si="2"/>
        <v>25</v>
      </c>
      <c r="O22" s="101" t="str">
        <f t="shared" si="3"/>
        <v>F</v>
      </c>
      <c r="P22" s="24"/>
      <c r="Q22" s="31"/>
      <c r="R22" s="95"/>
      <c r="S22" s="95"/>
      <c r="T22" s="24"/>
      <c r="U22" s="24"/>
      <c r="V22" s="30"/>
      <c r="W22" s="84"/>
      <c r="X22" s="25"/>
      <c r="Y22" s="25"/>
    </row>
    <row r="23" spans="1:25" ht="12.75">
      <c r="A23" s="71">
        <f t="shared" si="4"/>
        <v>22</v>
      </c>
      <c r="B23" s="119" t="str">
        <f>Sheet1!A23&amp;"/"&amp;Sheet1!B23</f>
        <v>53/2019</v>
      </c>
      <c r="C23" s="119" t="str">
        <f>Sheet1!C23&amp;" "&amp;Sheet1!D23</f>
        <v>Petar Radović</v>
      </c>
      <c r="D23" s="23">
        <v>28</v>
      </c>
      <c r="E23" s="23"/>
      <c r="F23" s="23"/>
      <c r="G23" s="71"/>
      <c r="H23" s="76">
        <f t="shared" si="0"/>
        <v>28</v>
      </c>
      <c r="I23" s="33">
        <v>5</v>
      </c>
      <c r="J23" s="33"/>
      <c r="K23" s="33"/>
      <c r="L23" s="33"/>
      <c r="M23" s="100">
        <f t="shared" si="1"/>
        <v>5</v>
      </c>
      <c r="N23" s="100">
        <f t="shared" si="2"/>
        <v>33</v>
      </c>
      <c r="O23" s="101" t="str">
        <f t="shared" si="3"/>
        <v>F</v>
      </c>
      <c r="P23" s="24"/>
      <c r="Q23" s="31"/>
      <c r="R23" s="94"/>
      <c r="S23" s="95"/>
      <c r="T23" s="30"/>
      <c r="U23" s="30"/>
      <c r="V23" s="30"/>
      <c r="W23" s="84"/>
      <c r="X23" s="25"/>
      <c r="Y23" s="25"/>
    </row>
    <row r="24" spans="1:25" ht="12.75">
      <c r="A24" s="71">
        <f t="shared" si="4"/>
        <v>23</v>
      </c>
      <c r="B24" s="119" t="str">
        <f>Sheet1!A24&amp;"/"&amp;Sheet1!B24</f>
        <v>62/2019</v>
      </c>
      <c r="C24" s="119" t="str">
        <f>Sheet1!C24&amp;" "&amp;Sheet1!D24</f>
        <v>Rada Musić</v>
      </c>
      <c r="D24" s="23">
        <v>31</v>
      </c>
      <c r="E24" s="23"/>
      <c r="F24" s="23"/>
      <c r="G24" s="71"/>
      <c r="H24" s="76">
        <f t="shared" si="0"/>
        <v>31</v>
      </c>
      <c r="I24" s="74"/>
      <c r="J24" s="74"/>
      <c r="K24" s="74"/>
      <c r="L24" s="74"/>
      <c r="M24" s="100">
        <f t="shared" si="1"/>
        <v>0</v>
      </c>
      <c r="N24" s="100">
        <f t="shared" si="2"/>
        <v>31</v>
      </c>
      <c r="O24" s="101" t="str">
        <f t="shared" si="3"/>
        <v>F</v>
      </c>
      <c r="P24" s="24"/>
      <c r="Q24" s="31"/>
      <c r="R24" s="95"/>
      <c r="S24" s="95"/>
      <c r="T24" s="24"/>
      <c r="U24" s="24"/>
      <c r="V24" s="30"/>
      <c r="W24" s="84"/>
      <c r="X24" s="25"/>
      <c r="Y24" s="25"/>
    </row>
    <row r="25" spans="1:25" ht="12.75">
      <c r="A25" s="71">
        <f t="shared" si="4"/>
        <v>24</v>
      </c>
      <c r="B25" s="119" t="str">
        <f>Sheet1!A25&amp;"/"&amp;Sheet1!B25</f>
        <v>63/2019</v>
      </c>
      <c r="C25" s="119" t="str">
        <f>Sheet1!C25&amp;" "&amp;Sheet1!D25</f>
        <v>Pavle Golubović</v>
      </c>
      <c r="D25" s="32">
        <v>24</v>
      </c>
      <c r="E25" s="32"/>
      <c r="F25" s="32"/>
      <c r="G25" s="71"/>
      <c r="H25" s="76">
        <f t="shared" si="0"/>
        <v>24</v>
      </c>
      <c r="I25" s="74">
        <v>20</v>
      </c>
      <c r="J25" s="74"/>
      <c r="K25" s="74"/>
      <c r="L25" s="74"/>
      <c r="M25" s="100">
        <f t="shared" si="1"/>
        <v>20</v>
      </c>
      <c r="N25" s="100">
        <f t="shared" si="2"/>
        <v>44</v>
      </c>
      <c r="O25" s="101" t="str">
        <f t="shared" si="3"/>
        <v>F</v>
      </c>
      <c r="P25" s="24"/>
      <c r="Q25" s="24"/>
      <c r="R25" s="24"/>
      <c r="S25" s="24"/>
      <c r="T25" s="24"/>
      <c r="U25" s="24"/>
      <c r="V25" s="30"/>
      <c r="W25" s="84"/>
      <c r="X25" s="25"/>
      <c r="Y25" s="25"/>
    </row>
    <row r="26" spans="1:25" ht="12.75">
      <c r="A26" s="71">
        <f t="shared" si="4"/>
        <v>25</v>
      </c>
      <c r="B26" s="119" t="str">
        <f>Sheet1!A26&amp;"/"&amp;Sheet1!B26</f>
        <v>73/2019</v>
      </c>
      <c r="C26" s="119" t="str">
        <f>Sheet1!C26&amp;" "&amp;Sheet1!D26</f>
        <v>Lidija Ćorić</v>
      </c>
      <c r="D26" s="23">
        <v>27</v>
      </c>
      <c r="E26" s="23"/>
      <c r="F26" s="23"/>
      <c r="G26" s="71"/>
      <c r="H26" s="76">
        <f t="shared" si="0"/>
        <v>27</v>
      </c>
      <c r="I26" s="74">
        <v>34</v>
      </c>
      <c r="J26" s="74"/>
      <c r="K26" s="74"/>
      <c r="L26" s="74"/>
      <c r="M26" s="100">
        <f t="shared" si="1"/>
        <v>34</v>
      </c>
      <c r="N26" s="100">
        <f t="shared" si="2"/>
        <v>61</v>
      </c>
      <c r="O26" s="101" t="str">
        <f t="shared" si="3"/>
        <v>D</v>
      </c>
      <c r="P26" s="24"/>
      <c r="Q26" s="24"/>
      <c r="R26" s="24"/>
      <c r="S26" s="24"/>
      <c r="T26" s="24"/>
      <c r="U26" s="30"/>
      <c r="V26" s="30"/>
      <c r="W26" s="84"/>
      <c r="X26" s="25"/>
      <c r="Y26" s="25"/>
    </row>
    <row r="27" spans="1:25" ht="12.75">
      <c r="A27" s="71">
        <f t="shared" si="4"/>
        <v>26</v>
      </c>
      <c r="B27" s="119" t="str">
        <f>Sheet1!A27&amp;"/"&amp;Sheet1!B27</f>
        <v>77/2019</v>
      </c>
      <c r="C27" s="119" t="str">
        <f>Sheet1!C27&amp;" "&amp;Sheet1!D27</f>
        <v>Stefan Mandić</v>
      </c>
      <c r="D27" s="23">
        <v>18</v>
      </c>
      <c r="E27" s="23"/>
      <c r="F27" s="23"/>
      <c r="G27" s="71"/>
      <c r="H27" s="76">
        <f t="shared" si="0"/>
        <v>18</v>
      </c>
      <c r="I27" s="74">
        <v>14</v>
      </c>
      <c r="J27" s="74"/>
      <c r="K27" s="74"/>
      <c r="L27" s="74"/>
      <c r="M27" s="100">
        <f t="shared" si="1"/>
        <v>14</v>
      </c>
      <c r="N27" s="100">
        <f t="shared" si="2"/>
        <v>32</v>
      </c>
      <c r="O27" s="101" t="str">
        <f t="shared" si="3"/>
        <v>F</v>
      </c>
      <c r="P27" s="24"/>
      <c r="Q27" s="24"/>
      <c r="R27" s="24"/>
      <c r="S27" s="24"/>
      <c r="T27" s="24"/>
      <c r="U27" s="24"/>
      <c r="V27" s="30"/>
      <c r="W27" s="24"/>
      <c r="X27" s="25"/>
      <c r="Y27" s="25"/>
    </row>
    <row r="28" spans="1:25" ht="12.75">
      <c r="A28" s="71">
        <f t="shared" si="4"/>
        <v>27</v>
      </c>
      <c r="B28" s="119" t="str">
        <f>Sheet1!A28&amp;"/"&amp;Sheet1!B28</f>
        <v>93/2019</v>
      </c>
      <c r="C28" s="119" t="str">
        <f>Sheet1!C28&amp;" "&amp;Sheet1!D28</f>
        <v>Radovan Radunović</v>
      </c>
      <c r="D28" s="23"/>
      <c r="E28" s="23"/>
      <c r="F28" s="23"/>
      <c r="G28" s="71"/>
      <c r="H28" s="76">
        <f t="shared" si="0"/>
        <v>0</v>
      </c>
      <c r="I28" s="74"/>
      <c r="J28" s="74"/>
      <c r="K28" s="74"/>
      <c r="L28" s="74"/>
      <c r="M28" s="100">
        <f t="shared" si="1"/>
        <v>0</v>
      </c>
      <c r="N28" s="100">
        <f t="shared" si="2"/>
        <v>0</v>
      </c>
      <c r="O28" s="101" t="str">
        <f t="shared" si="3"/>
        <v>F</v>
      </c>
      <c r="P28" s="24"/>
      <c r="Q28" s="24"/>
      <c r="R28" s="24"/>
      <c r="S28" s="24"/>
      <c r="T28" s="24"/>
      <c r="U28" s="24"/>
      <c r="V28" s="30"/>
      <c r="W28" s="24"/>
      <c r="X28" s="25"/>
      <c r="Y28" s="25"/>
    </row>
    <row r="29" spans="1:25" ht="12.75">
      <c r="A29" s="71">
        <f t="shared" si="4"/>
        <v>28</v>
      </c>
      <c r="B29" s="119" t="str">
        <f>Sheet1!A29&amp;"/"&amp;Sheet1!B29</f>
        <v>94/2019</v>
      </c>
      <c r="C29" s="119" t="str">
        <f>Sheet1!C29&amp;" "&amp;Sheet1!D29</f>
        <v>Goran Nenezić</v>
      </c>
      <c r="D29" s="23">
        <v>21</v>
      </c>
      <c r="E29" s="23"/>
      <c r="F29" s="23"/>
      <c r="G29" s="71"/>
      <c r="H29" s="76">
        <f t="shared" si="0"/>
        <v>21</v>
      </c>
      <c r="I29" s="74">
        <v>34</v>
      </c>
      <c r="J29" s="74"/>
      <c r="K29" s="74"/>
      <c r="L29" s="74"/>
      <c r="M29" s="100">
        <f t="shared" si="1"/>
        <v>34</v>
      </c>
      <c r="N29" s="100">
        <f t="shared" si="2"/>
        <v>55</v>
      </c>
      <c r="O29" s="101" t="str">
        <f t="shared" si="3"/>
        <v>E</v>
      </c>
      <c r="P29" s="24"/>
      <c r="Q29" s="27"/>
      <c r="R29" s="27"/>
      <c r="S29" s="27"/>
      <c r="T29" s="24"/>
      <c r="U29" s="24"/>
      <c r="V29" s="30"/>
      <c r="W29" s="24"/>
      <c r="X29" s="25"/>
      <c r="Y29" s="25"/>
    </row>
    <row r="30" spans="1:25" ht="12.75">
      <c r="A30" s="71">
        <f t="shared" si="4"/>
        <v>29</v>
      </c>
      <c r="B30" s="119" t="str">
        <f>Sheet1!A30&amp;"/"&amp;Sheet1!B30</f>
        <v>4/2018</v>
      </c>
      <c r="C30" s="119" t="str">
        <f>Sheet1!C30&amp;" "&amp;Sheet1!D30</f>
        <v>Andrija Balević</v>
      </c>
      <c r="D30" s="32">
        <v>8</v>
      </c>
      <c r="E30" s="32">
        <v>21</v>
      </c>
      <c r="F30" s="32"/>
      <c r="G30" s="71"/>
      <c r="H30" s="76">
        <f t="shared" si="0"/>
        <v>21</v>
      </c>
      <c r="I30" s="74">
        <v>10</v>
      </c>
      <c r="J30" s="74"/>
      <c r="K30" s="74"/>
      <c r="L30" s="74"/>
      <c r="M30" s="100">
        <f t="shared" si="1"/>
        <v>10</v>
      </c>
      <c r="N30" s="100">
        <f t="shared" si="2"/>
        <v>31</v>
      </c>
      <c r="O30" s="101" t="str">
        <f t="shared" si="3"/>
        <v>F</v>
      </c>
      <c r="P30" s="24"/>
      <c r="Q30" s="27"/>
      <c r="R30" s="27"/>
      <c r="S30" s="27"/>
      <c r="T30" s="27"/>
      <c r="U30" s="24"/>
      <c r="V30" s="28"/>
      <c r="W30" s="27"/>
      <c r="X30" s="16"/>
      <c r="Y30" s="25"/>
    </row>
    <row r="31" spans="1:25" ht="12.75">
      <c r="A31" s="71">
        <f t="shared" si="4"/>
        <v>30</v>
      </c>
      <c r="B31" s="119" t="str">
        <f>Sheet1!A31&amp;"/"&amp;Sheet1!B31</f>
        <v>16/2018</v>
      </c>
      <c r="C31" s="119" t="str">
        <f>Sheet1!C31&amp;" "&amp;Sheet1!D31</f>
        <v>Jevto Pićurić</v>
      </c>
      <c r="D31" s="32">
        <v>15</v>
      </c>
      <c r="E31" s="32">
        <v>23</v>
      </c>
      <c r="F31" s="32"/>
      <c r="G31" s="71"/>
      <c r="H31" s="76">
        <f t="shared" si="0"/>
        <v>23</v>
      </c>
      <c r="I31" s="74">
        <v>2</v>
      </c>
      <c r="J31" s="74"/>
      <c r="K31" s="74"/>
      <c r="L31" s="74"/>
      <c r="M31" s="100">
        <f t="shared" si="1"/>
        <v>2</v>
      </c>
      <c r="N31" s="100">
        <f t="shared" si="2"/>
        <v>25</v>
      </c>
      <c r="O31" s="101" t="str">
        <f t="shared" si="3"/>
        <v>F</v>
      </c>
      <c r="P31" s="24"/>
      <c r="Q31" s="27"/>
      <c r="R31" s="27"/>
      <c r="S31" s="27"/>
      <c r="T31" s="27"/>
      <c r="U31" s="24"/>
      <c r="V31" s="30"/>
      <c r="W31" s="27"/>
      <c r="X31" s="16"/>
      <c r="Y31" s="16"/>
    </row>
    <row r="32" spans="1:25" ht="12.75">
      <c r="A32" s="71">
        <f t="shared" si="4"/>
        <v>31</v>
      </c>
      <c r="B32" s="119" t="str">
        <f>Sheet1!A32&amp;"/"&amp;Sheet1!B32</f>
        <v>22/2018</v>
      </c>
      <c r="C32" s="119" t="str">
        <f>Sheet1!C32&amp;" "&amp;Sheet1!D32</f>
        <v>Mladen Strugar</v>
      </c>
      <c r="D32" s="23">
        <v>17</v>
      </c>
      <c r="E32" s="23"/>
      <c r="F32" s="23"/>
      <c r="G32" s="71"/>
      <c r="H32" s="76">
        <f t="shared" si="0"/>
        <v>17</v>
      </c>
      <c r="I32" s="74">
        <v>15</v>
      </c>
      <c r="J32" s="74"/>
      <c r="K32" s="74"/>
      <c r="L32" s="74"/>
      <c r="M32" s="100">
        <f t="shared" si="1"/>
        <v>15</v>
      </c>
      <c r="N32" s="100">
        <f t="shared" si="2"/>
        <v>32</v>
      </c>
      <c r="O32" s="101" t="str">
        <f t="shared" si="3"/>
        <v>F</v>
      </c>
      <c r="P32" s="24"/>
      <c r="Q32" s="27"/>
      <c r="R32" s="27"/>
      <c r="S32" s="27"/>
      <c r="T32" s="27"/>
      <c r="U32" s="24"/>
      <c r="V32" s="28"/>
      <c r="W32" s="27"/>
      <c r="X32" s="16"/>
      <c r="Y32" s="16"/>
    </row>
    <row r="33" spans="1:25" ht="12.75">
      <c r="A33" s="71">
        <f t="shared" si="4"/>
        <v>32</v>
      </c>
      <c r="B33" s="119" t="str">
        <f>Sheet1!A33&amp;"/"&amp;Sheet1!B33</f>
        <v>23/2018</v>
      </c>
      <c r="C33" s="119" t="str">
        <f>Sheet1!C33&amp;" "&amp;Sheet1!D33</f>
        <v>Kristjan Ivanović</v>
      </c>
      <c r="D33" s="23">
        <v>15</v>
      </c>
      <c r="E33" s="23"/>
      <c r="F33" s="23"/>
      <c r="G33" s="71"/>
      <c r="H33" s="76">
        <f t="shared" si="0"/>
        <v>15</v>
      </c>
      <c r="I33" s="74">
        <v>10</v>
      </c>
      <c r="J33" s="74"/>
      <c r="K33" s="74"/>
      <c r="L33" s="74"/>
      <c r="M33" s="100">
        <f t="shared" si="1"/>
        <v>10</v>
      </c>
      <c r="N33" s="100">
        <f t="shared" si="2"/>
        <v>25</v>
      </c>
      <c r="O33" s="101" t="str">
        <f t="shared" si="3"/>
        <v>F</v>
      </c>
      <c r="P33" s="24"/>
      <c r="Q33" s="27"/>
      <c r="R33" s="27"/>
      <c r="S33" s="27"/>
      <c r="T33" s="27"/>
      <c r="U33" s="24"/>
      <c r="V33" s="28"/>
      <c r="W33" s="27"/>
      <c r="X33" s="16"/>
      <c r="Y33" s="16"/>
    </row>
    <row r="34" spans="1:25" ht="12.75">
      <c r="A34" s="71">
        <f t="shared" si="4"/>
        <v>33</v>
      </c>
      <c r="B34" s="119" t="str">
        <f>Sheet1!A34&amp;"/"&amp;Sheet1!B34</f>
        <v>40/2018</v>
      </c>
      <c r="C34" s="119" t="str">
        <f>Sheet1!C34&amp;" "&amp;Sheet1!D34</f>
        <v>Lazar Mašulović</v>
      </c>
      <c r="D34" s="23">
        <v>16</v>
      </c>
      <c r="E34" s="23">
        <v>25</v>
      </c>
      <c r="F34" s="23"/>
      <c r="G34" s="71"/>
      <c r="H34" s="76">
        <f t="shared" si="0"/>
        <v>25</v>
      </c>
      <c r="I34" s="74">
        <v>8</v>
      </c>
      <c r="J34" s="74"/>
      <c r="K34" s="74"/>
      <c r="L34" s="74"/>
      <c r="M34" s="100">
        <f t="shared" si="1"/>
        <v>8</v>
      </c>
      <c r="N34" s="100">
        <f t="shared" si="2"/>
        <v>33</v>
      </c>
      <c r="O34" s="101" t="str">
        <f t="shared" si="3"/>
        <v>F</v>
      </c>
      <c r="P34" s="24"/>
      <c r="Q34" s="27"/>
      <c r="R34" s="27"/>
      <c r="S34" s="27"/>
      <c r="T34" s="27"/>
      <c r="U34" s="24"/>
      <c r="V34" s="28"/>
      <c r="W34" s="27"/>
      <c r="X34" s="16"/>
      <c r="Y34" s="16"/>
    </row>
    <row r="35" spans="1:25" ht="12.75">
      <c r="A35" s="71">
        <f t="shared" si="4"/>
        <v>34</v>
      </c>
      <c r="B35" s="119" t="str">
        <f>Sheet1!A35&amp;"/"&amp;Sheet1!B35</f>
        <v>43/2018</v>
      </c>
      <c r="C35" s="119" t="str">
        <f>Sheet1!C35&amp;" "&amp;Sheet1!D35</f>
        <v>Damjan Bujišić</v>
      </c>
      <c r="D35" s="23">
        <v>0</v>
      </c>
      <c r="E35" s="23">
        <v>16</v>
      </c>
      <c r="F35" s="23"/>
      <c r="G35" s="71"/>
      <c r="H35" s="76">
        <f t="shared" si="0"/>
        <v>16</v>
      </c>
      <c r="I35" s="74">
        <v>11</v>
      </c>
      <c r="J35" s="74"/>
      <c r="K35" s="74"/>
      <c r="L35" s="74"/>
      <c r="M35" s="100">
        <f t="shared" si="1"/>
        <v>11</v>
      </c>
      <c r="N35" s="100">
        <f t="shared" si="2"/>
        <v>27</v>
      </c>
      <c r="O35" s="101" t="str">
        <f t="shared" si="3"/>
        <v>F</v>
      </c>
      <c r="P35" s="24"/>
      <c r="Q35" s="27"/>
      <c r="R35" s="27"/>
      <c r="S35" s="27"/>
      <c r="T35" s="27"/>
      <c r="U35" s="24"/>
      <c r="V35" s="28"/>
      <c r="W35" s="27"/>
      <c r="X35" s="16"/>
      <c r="Y35" s="16"/>
    </row>
    <row r="36" spans="1:25" ht="12.75">
      <c r="A36" s="71">
        <f t="shared" si="4"/>
        <v>35</v>
      </c>
      <c r="B36" s="119" t="str">
        <f>Sheet1!A36&amp;"/"&amp;Sheet1!B36</f>
        <v>44/2018</v>
      </c>
      <c r="C36" s="119" t="str">
        <f>Sheet1!C36&amp;" "&amp;Sheet1!D36</f>
        <v>Petar Radović</v>
      </c>
      <c r="D36" s="23">
        <v>12</v>
      </c>
      <c r="E36" s="23">
        <v>18</v>
      </c>
      <c r="F36" s="23"/>
      <c r="G36" s="71"/>
      <c r="H36" s="76">
        <f t="shared" si="0"/>
        <v>18</v>
      </c>
      <c r="I36" s="74">
        <v>5</v>
      </c>
      <c r="J36" s="74"/>
      <c r="K36" s="74"/>
      <c r="L36" s="74"/>
      <c r="M36" s="100">
        <f t="shared" si="1"/>
        <v>5</v>
      </c>
      <c r="N36" s="100">
        <f t="shared" si="2"/>
        <v>23</v>
      </c>
      <c r="O36" s="101" t="str">
        <f t="shared" si="3"/>
        <v>F</v>
      </c>
      <c r="P36" s="24"/>
      <c r="Q36" s="27"/>
      <c r="R36" s="27"/>
      <c r="S36" s="27"/>
      <c r="T36" s="27"/>
      <c r="U36" s="24"/>
      <c r="V36" s="28"/>
      <c r="W36" s="27"/>
      <c r="X36" s="28"/>
      <c r="Y36" s="16"/>
    </row>
    <row r="37" spans="1:25" ht="12.75">
      <c r="A37" s="71">
        <f t="shared" si="4"/>
        <v>36</v>
      </c>
      <c r="B37" s="119" t="str">
        <f>Sheet1!A37&amp;"/"&amp;Sheet1!B37</f>
        <v>47/2018</v>
      </c>
      <c r="C37" s="119" t="str">
        <f>Sheet1!C37&amp;" "&amp;Sheet1!D37</f>
        <v>Eva Stella Lekić</v>
      </c>
      <c r="D37" s="23"/>
      <c r="E37" s="23">
        <v>18</v>
      </c>
      <c r="F37" s="23"/>
      <c r="G37" s="71"/>
      <c r="H37" s="76">
        <f t="shared" si="0"/>
        <v>18</v>
      </c>
      <c r="I37" s="74">
        <v>4</v>
      </c>
      <c r="J37" s="74"/>
      <c r="K37" s="74"/>
      <c r="L37" s="74"/>
      <c r="M37" s="100">
        <f t="shared" si="1"/>
        <v>4</v>
      </c>
      <c r="N37" s="100">
        <f t="shared" si="2"/>
        <v>22</v>
      </c>
      <c r="O37" s="101" t="str">
        <f t="shared" si="3"/>
        <v>F</v>
      </c>
      <c r="P37" s="24"/>
      <c r="Q37" s="27"/>
      <c r="R37" s="27"/>
      <c r="S37" s="27"/>
      <c r="T37" s="27"/>
      <c r="U37" s="24"/>
      <c r="V37" s="28"/>
      <c r="W37" s="27"/>
      <c r="X37" s="28"/>
      <c r="Y37" s="16"/>
    </row>
    <row r="38" spans="1:25" ht="12.75">
      <c r="A38" s="71">
        <f t="shared" si="4"/>
        <v>37</v>
      </c>
      <c r="B38" s="119" t="str">
        <f>Sheet1!A38&amp;"/"&amp;Sheet1!B38</f>
        <v>57/2018</v>
      </c>
      <c r="C38" s="119" t="str">
        <f>Sheet1!C38&amp;" "&amp;Sheet1!D38</f>
        <v>Miloš Knežević</v>
      </c>
      <c r="D38" s="23"/>
      <c r="E38" s="23"/>
      <c r="F38" s="23"/>
      <c r="G38" s="71"/>
      <c r="H38" s="76">
        <f t="shared" si="0"/>
        <v>0</v>
      </c>
      <c r="I38" s="74">
        <v>0</v>
      </c>
      <c r="J38" s="74"/>
      <c r="K38" s="74"/>
      <c r="L38" s="74"/>
      <c r="M38" s="100">
        <f t="shared" si="1"/>
        <v>0</v>
      </c>
      <c r="N38" s="100">
        <f t="shared" si="2"/>
        <v>0</v>
      </c>
      <c r="O38" s="101" t="str">
        <f t="shared" si="3"/>
        <v>F</v>
      </c>
      <c r="P38" s="24"/>
      <c r="Q38" s="27"/>
      <c r="R38" s="28"/>
      <c r="S38" s="27"/>
      <c r="T38" s="27"/>
      <c r="U38" s="24"/>
      <c r="V38" s="28"/>
      <c r="W38" s="27"/>
      <c r="X38" s="28"/>
      <c r="Y38" s="16"/>
    </row>
    <row r="39" spans="1:25" ht="12.75">
      <c r="A39" s="71">
        <f t="shared" si="4"/>
        <v>38</v>
      </c>
      <c r="B39" s="119" t="str">
        <f>Sheet1!A39&amp;"/"&amp;Sheet1!B39</f>
        <v>63/2018</v>
      </c>
      <c r="C39" s="119" t="str">
        <f>Sheet1!C39&amp;" "&amp;Sheet1!D39</f>
        <v>Savo Vujović</v>
      </c>
      <c r="D39" s="23">
        <v>15</v>
      </c>
      <c r="E39" s="23"/>
      <c r="F39" s="23"/>
      <c r="G39" s="71"/>
      <c r="H39" s="76">
        <f t="shared" si="0"/>
        <v>15</v>
      </c>
      <c r="I39" s="74"/>
      <c r="J39" s="74"/>
      <c r="K39" s="74"/>
      <c r="L39" s="74"/>
      <c r="M39" s="100">
        <f t="shared" si="1"/>
        <v>0</v>
      </c>
      <c r="N39" s="100">
        <f t="shared" si="2"/>
        <v>15</v>
      </c>
      <c r="O39" s="101" t="str">
        <f t="shared" si="3"/>
        <v>F</v>
      </c>
      <c r="P39" s="24"/>
      <c r="Q39" s="27"/>
      <c r="R39" s="27"/>
      <c r="S39" s="27"/>
      <c r="T39" s="27"/>
      <c r="U39" s="24"/>
      <c r="V39" s="28"/>
      <c r="W39" s="27"/>
      <c r="X39" s="28"/>
      <c r="Y39" s="16"/>
    </row>
    <row r="40" spans="1:25" ht="12.75">
      <c r="A40" s="71">
        <f t="shared" si="4"/>
        <v>39</v>
      </c>
      <c r="B40" s="119" t="str">
        <f>Sheet1!A40&amp;"/"&amp;Sheet1!B40</f>
        <v>66/2018</v>
      </c>
      <c r="C40" s="119" t="str">
        <f>Sheet1!C40&amp;" "&amp;Sheet1!D40</f>
        <v>Dražen Minić</v>
      </c>
      <c r="D40" s="23">
        <v>10</v>
      </c>
      <c r="E40" s="23">
        <v>33</v>
      </c>
      <c r="F40" s="23"/>
      <c r="G40" s="71"/>
      <c r="H40" s="76">
        <f t="shared" si="0"/>
        <v>33</v>
      </c>
      <c r="I40" s="34">
        <v>17</v>
      </c>
      <c r="J40" s="34"/>
      <c r="K40" s="34"/>
      <c r="L40" s="34"/>
      <c r="M40" s="100">
        <f t="shared" si="1"/>
        <v>17</v>
      </c>
      <c r="N40" s="100">
        <f t="shared" si="2"/>
        <v>50</v>
      </c>
      <c r="O40" s="101" t="str">
        <f t="shared" si="3"/>
        <v>E</v>
      </c>
      <c r="P40" s="24"/>
      <c r="Q40" s="27"/>
      <c r="R40" s="27"/>
      <c r="S40" s="27"/>
      <c r="T40" s="27"/>
      <c r="U40" s="24"/>
      <c r="V40" s="28"/>
      <c r="W40" s="27"/>
      <c r="X40" s="28"/>
      <c r="Y40" s="16"/>
    </row>
    <row r="41" spans="1:25" ht="12.75">
      <c r="A41" s="71">
        <f t="shared" si="4"/>
        <v>40</v>
      </c>
      <c r="B41" s="119" t="str">
        <f>Sheet1!A41&amp;"/"&amp;Sheet1!B41</f>
        <v>74/2018</v>
      </c>
      <c r="C41" s="119" t="str">
        <f>Sheet1!C41&amp;" "&amp;Sheet1!D41</f>
        <v>Damjan Dubak</v>
      </c>
      <c r="D41" s="23">
        <v>17</v>
      </c>
      <c r="E41" s="23"/>
      <c r="F41" s="23"/>
      <c r="G41" s="71"/>
      <c r="H41" s="76">
        <f t="shared" si="0"/>
        <v>17</v>
      </c>
      <c r="I41" s="74"/>
      <c r="J41" s="74"/>
      <c r="K41" s="74"/>
      <c r="L41" s="74"/>
      <c r="M41" s="100">
        <f t="shared" si="1"/>
        <v>0</v>
      </c>
      <c r="N41" s="100">
        <f t="shared" si="2"/>
        <v>17</v>
      </c>
      <c r="O41" s="101" t="str">
        <f t="shared" si="3"/>
        <v>F</v>
      </c>
      <c r="P41" s="24"/>
      <c r="Q41" s="27"/>
      <c r="R41" s="27"/>
      <c r="S41" s="27"/>
      <c r="T41" s="27"/>
      <c r="U41" s="24"/>
      <c r="V41" s="28"/>
      <c r="W41" s="27"/>
      <c r="X41" s="28"/>
      <c r="Y41" s="16"/>
    </row>
    <row r="42" spans="1:25" ht="12.75">
      <c r="A42" s="71">
        <f t="shared" si="4"/>
        <v>41</v>
      </c>
      <c r="B42" s="119" t="str">
        <f>Sheet1!A42&amp;"/"&amp;Sheet1!B42</f>
        <v>79/2018</v>
      </c>
      <c r="C42" s="119" t="str">
        <f>Sheet1!C42&amp;" "&amp;Sheet1!D42</f>
        <v>Anastasija Popović</v>
      </c>
      <c r="D42" s="23"/>
      <c r="E42" s="23"/>
      <c r="F42" s="23"/>
      <c r="G42" s="71"/>
      <c r="H42" s="76">
        <f t="shared" si="0"/>
        <v>0</v>
      </c>
      <c r="I42" s="74"/>
      <c r="J42" s="74"/>
      <c r="K42" s="74"/>
      <c r="L42" s="74"/>
      <c r="M42" s="100">
        <f t="shared" si="1"/>
        <v>0</v>
      </c>
      <c r="N42" s="100">
        <f t="shared" si="2"/>
        <v>0</v>
      </c>
      <c r="O42" s="101" t="str">
        <f t="shared" si="3"/>
        <v>F</v>
      </c>
      <c r="P42" s="24"/>
      <c r="Q42" s="27"/>
      <c r="R42" s="27"/>
      <c r="S42" s="27"/>
      <c r="T42" s="27"/>
      <c r="U42" s="24"/>
      <c r="V42" s="28"/>
      <c r="W42" s="27"/>
      <c r="X42" s="28"/>
      <c r="Y42" s="16"/>
    </row>
    <row r="43" spans="1:25" ht="12.75">
      <c r="A43" s="71">
        <f t="shared" si="4"/>
        <v>42</v>
      </c>
      <c r="B43" s="119" t="str">
        <f>Sheet1!A43&amp;"/"&amp;Sheet1!B43</f>
        <v>81/2018</v>
      </c>
      <c r="C43" s="119" t="str">
        <f>Sheet1!C43&amp;" "&amp;Sheet1!D43</f>
        <v>Tijana Laušević</v>
      </c>
      <c r="D43" s="23"/>
      <c r="E43" s="23"/>
      <c r="F43" s="23"/>
      <c r="G43" s="71"/>
      <c r="H43" s="76">
        <f t="shared" si="0"/>
        <v>0</v>
      </c>
      <c r="I43" s="74"/>
      <c r="J43" s="74"/>
      <c r="K43" s="74"/>
      <c r="L43" s="74"/>
      <c r="M43" s="100">
        <f t="shared" si="1"/>
        <v>0</v>
      </c>
      <c r="N43" s="100">
        <f t="shared" si="2"/>
        <v>0</v>
      </c>
      <c r="O43" s="101" t="str">
        <f t="shared" si="3"/>
        <v>F</v>
      </c>
      <c r="P43" s="24"/>
      <c r="Q43" s="27"/>
      <c r="R43" s="27"/>
      <c r="S43" s="27"/>
      <c r="T43" s="27"/>
      <c r="U43" s="30"/>
      <c r="V43" s="28"/>
      <c r="W43" s="27"/>
      <c r="X43" s="28"/>
      <c r="Y43" s="16"/>
    </row>
    <row r="44" spans="1:25" ht="12.75">
      <c r="A44" s="71">
        <f t="shared" si="4"/>
        <v>43</v>
      </c>
      <c r="B44" s="119" t="str">
        <f>Sheet1!A44&amp;"/"&amp;Sheet1!B44</f>
        <v>82/2018</v>
      </c>
      <c r="C44" s="119" t="str">
        <f>Sheet1!C44&amp;" "&amp;Sheet1!D44</f>
        <v>Balša Marković</v>
      </c>
      <c r="D44" s="23">
        <v>12</v>
      </c>
      <c r="E44" s="23">
        <v>23</v>
      </c>
      <c r="F44" s="23"/>
      <c r="G44" s="71"/>
      <c r="H44" s="76">
        <f t="shared" si="0"/>
        <v>23</v>
      </c>
      <c r="I44" s="74">
        <v>7</v>
      </c>
      <c r="J44" s="74"/>
      <c r="K44" s="74"/>
      <c r="L44" s="74"/>
      <c r="M44" s="100">
        <f t="shared" si="1"/>
        <v>7</v>
      </c>
      <c r="N44" s="100">
        <f t="shared" si="2"/>
        <v>30</v>
      </c>
      <c r="O44" s="101" t="str">
        <f t="shared" si="3"/>
        <v>F</v>
      </c>
      <c r="P44" s="24"/>
      <c r="Q44" s="27"/>
      <c r="R44" s="27"/>
      <c r="S44" s="27"/>
      <c r="T44" s="27"/>
      <c r="U44" s="24"/>
      <c r="V44" s="28"/>
      <c r="W44" s="27"/>
      <c r="X44" s="28"/>
      <c r="Y44" s="16"/>
    </row>
    <row r="45" spans="1:25" ht="12.75">
      <c r="A45" s="71">
        <f t="shared" si="4"/>
        <v>44</v>
      </c>
      <c r="B45" s="119" t="str">
        <f>Sheet1!A45&amp;"/"&amp;Sheet1!B45</f>
        <v>1/2017</v>
      </c>
      <c r="C45" s="119" t="str">
        <f>Sheet1!C45&amp;" "&amp;Sheet1!D45</f>
        <v>Petar Lazarević</v>
      </c>
      <c r="D45" s="23">
        <v>24</v>
      </c>
      <c r="E45" s="23"/>
      <c r="F45" s="23"/>
      <c r="G45" s="71"/>
      <c r="H45" s="76">
        <f t="shared" si="0"/>
        <v>24</v>
      </c>
      <c r="I45" s="74">
        <v>19</v>
      </c>
      <c r="J45" s="74"/>
      <c r="K45" s="74"/>
      <c r="L45" s="74"/>
      <c r="M45" s="100">
        <f t="shared" si="1"/>
        <v>19</v>
      </c>
      <c r="N45" s="100">
        <f t="shared" si="2"/>
        <v>43</v>
      </c>
      <c r="O45" s="101" t="str">
        <f t="shared" si="3"/>
        <v>F</v>
      </c>
      <c r="P45" s="24"/>
      <c r="Q45" s="27"/>
      <c r="R45" s="27"/>
      <c r="S45" s="27"/>
      <c r="T45" s="27"/>
      <c r="U45" s="24"/>
      <c r="V45" s="28"/>
      <c r="W45" s="27"/>
      <c r="X45" s="28"/>
      <c r="Y45" s="16"/>
    </row>
    <row r="46" spans="1:25" ht="12.75">
      <c r="A46" s="71">
        <f t="shared" si="4"/>
        <v>45</v>
      </c>
      <c r="B46" s="119" t="str">
        <f>Sheet1!A46&amp;"/"&amp;Sheet1!B46</f>
        <v>7/2017</v>
      </c>
      <c r="C46" s="119" t="str">
        <f>Sheet1!C46&amp;" "&amp;Sheet1!D46</f>
        <v>Vladimir Ćetković</v>
      </c>
      <c r="D46" s="23">
        <v>18</v>
      </c>
      <c r="E46" s="23"/>
      <c r="F46" s="23"/>
      <c r="G46" s="71"/>
      <c r="H46" s="76">
        <f t="shared" si="0"/>
        <v>18</v>
      </c>
      <c r="I46" s="74">
        <v>17</v>
      </c>
      <c r="J46" s="74"/>
      <c r="K46" s="74"/>
      <c r="L46" s="74"/>
      <c r="M46" s="100">
        <f t="shared" si="1"/>
        <v>17</v>
      </c>
      <c r="N46" s="100">
        <f t="shared" si="2"/>
        <v>35</v>
      </c>
      <c r="O46" s="101" t="str">
        <f t="shared" si="3"/>
        <v>F</v>
      </c>
      <c r="P46" s="24"/>
      <c r="Q46" s="27"/>
      <c r="R46" s="27"/>
      <c r="S46" s="27"/>
      <c r="T46" s="27"/>
      <c r="U46" s="24"/>
      <c r="V46" s="28"/>
      <c r="W46" s="27"/>
      <c r="X46" s="28"/>
      <c r="Y46" s="16"/>
    </row>
    <row r="47" spans="1:25" ht="12.75">
      <c r="A47" s="71">
        <f t="shared" si="4"/>
        <v>46</v>
      </c>
      <c r="B47" s="119" t="str">
        <f>Sheet1!A47&amp;"/"&amp;Sheet1!B47</f>
        <v>19/2017</v>
      </c>
      <c r="C47" s="119" t="str">
        <f>Sheet1!C47&amp;" "&amp;Sheet1!D47</f>
        <v>Jovan Ćorović</v>
      </c>
      <c r="D47" s="23">
        <v>17</v>
      </c>
      <c r="E47" s="23"/>
      <c r="F47" s="23"/>
      <c r="G47" s="71"/>
      <c r="H47" s="76">
        <f t="shared" si="0"/>
        <v>17</v>
      </c>
      <c r="I47" s="74">
        <v>25</v>
      </c>
      <c r="J47" s="74"/>
      <c r="K47" s="74"/>
      <c r="L47" s="74"/>
      <c r="M47" s="100">
        <f t="shared" si="1"/>
        <v>25</v>
      </c>
      <c r="N47" s="100">
        <f t="shared" si="2"/>
        <v>42</v>
      </c>
      <c r="O47" s="101" t="str">
        <f t="shared" si="3"/>
        <v>F</v>
      </c>
      <c r="P47" s="24"/>
      <c r="Q47" s="27"/>
      <c r="R47" s="27"/>
      <c r="S47" s="27"/>
      <c r="T47" s="27"/>
      <c r="U47" s="24"/>
      <c r="V47" s="28"/>
      <c r="W47" s="27"/>
      <c r="X47" s="28"/>
      <c r="Y47" s="16"/>
    </row>
    <row r="48" spans="1:25" ht="12.75">
      <c r="A48" s="71">
        <f t="shared" si="4"/>
        <v>47</v>
      </c>
      <c r="B48" s="119" t="str">
        <f>Sheet1!A48&amp;"/"&amp;Sheet1!B48</f>
        <v>25/2017</v>
      </c>
      <c r="C48" s="119" t="str">
        <f>Sheet1!C48&amp;" "&amp;Sheet1!D48</f>
        <v>Goran Đikanović</v>
      </c>
      <c r="D48" s="23">
        <v>0</v>
      </c>
      <c r="E48" s="23">
        <v>8</v>
      </c>
      <c r="F48" s="23"/>
      <c r="G48" s="71"/>
      <c r="H48" s="76">
        <f t="shared" si="0"/>
        <v>8</v>
      </c>
      <c r="I48" s="74"/>
      <c r="J48" s="74"/>
      <c r="K48" s="74"/>
      <c r="L48" s="74"/>
      <c r="M48" s="100">
        <f t="shared" si="1"/>
        <v>0</v>
      </c>
      <c r="N48" s="100">
        <f t="shared" si="2"/>
        <v>8</v>
      </c>
      <c r="O48" s="101" t="str">
        <f t="shared" si="3"/>
        <v>F</v>
      </c>
      <c r="P48" s="24"/>
      <c r="Q48" s="27"/>
      <c r="R48" s="28"/>
      <c r="S48" s="27"/>
      <c r="T48" s="27"/>
      <c r="U48" s="24"/>
      <c r="V48" s="28"/>
      <c r="W48" s="27"/>
      <c r="X48" s="28"/>
      <c r="Y48" s="16"/>
    </row>
    <row r="49" spans="1:25" ht="12.75">
      <c r="A49" s="71">
        <f t="shared" si="4"/>
        <v>48</v>
      </c>
      <c r="B49" s="119" t="str">
        <f>Sheet1!A49&amp;"/"&amp;Sheet1!B49</f>
        <v>26/2017</v>
      </c>
      <c r="C49" s="119" t="str">
        <f>Sheet1!C49&amp;" "&amp;Sheet1!D49</f>
        <v>Mića Lučić</v>
      </c>
      <c r="D49" s="32">
        <v>19</v>
      </c>
      <c r="E49" s="32"/>
      <c r="F49" s="32"/>
      <c r="G49" s="71"/>
      <c r="H49" s="76">
        <f t="shared" si="0"/>
        <v>19</v>
      </c>
      <c r="I49" s="74">
        <v>8</v>
      </c>
      <c r="J49" s="74"/>
      <c r="K49" s="74"/>
      <c r="L49" s="74"/>
      <c r="M49" s="100">
        <f t="shared" si="1"/>
        <v>8</v>
      </c>
      <c r="N49" s="100">
        <f t="shared" si="2"/>
        <v>27</v>
      </c>
      <c r="O49" s="101" t="str">
        <f t="shared" si="3"/>
        <v>F</v>
      </c>
      <c r="P49" s="24"/>
      <c r="Q49" s="27"/>
      <c r="R49" s="27"/>
      <c r="S49" s="27"/>
      <c r="T49" s="27"/>
      <c r="U49" s="24"/>
      <c r="V49" s="28"/>
      <c r="W49" s="27"/>
      <c r="X49" s="28"/>
      <c r="Y49" s="16"/>
    </row>
    <row r="50" spans="1:25" ht="12.75">
      <c r="A50" s="71">
        <f t="shared" si="4"/>
        <v>49</v>
      </c>
      <c r="B50" s="119" t="str">
        <f>Sheet1!A50&amp;"/"&amp;Sheet1!B50</f>
        <v>36/2017</v>
      </c>
      <c r="C50" s="119" t="str">
        <f>Sheet1!C50&amp;" "&amp;Sheet1!D50</f>
        <v>Nikoleta Đurišić</v>
      </c>
      <c r="D50" s="23"/>
      <c r="E50" s="23">
        <v>22</v>
      </c>
      <c r="F50" s="23"/>
      <c r="G50" s="71"/>
      <c r="H50" s="76">
        <f t="shared" si="0"/>
        <v>22</v>
      </c>
      <c r="I50" s="74"/>
      <c r="J50" s="74"/>
      <c r="K50" s="74"/>
      <c r="L50" s="74"/>
      <c r="M50" s="100">
        <f t="shared" si="1"/>
        <v>0</v>
      </c>
      <c r="N50" s="100">
        <f t="shared" si="2"/>
        <v>22</v>
      </c>
      <c r="O50" s="101" t="str">
        <f t="shared" si="3"/>
        <v>F</v>
      </c>
      <c r="P50" s="24"/>
      <c r="Q50" s="27"/>
      <c r="R50" s="27"/>
      <c r="S50" s="27"/>
      <c r="T50" s="27"/>
      <c r="U50" s="24"/>
      <c r="V50" s="28"/>
      <c r="W50" s="27"/>
      <c r="X50" s="28"/>
      <c r="Y50" s="16"/>
    </row>
    <row r="51" spans="1:25" ht="12.75">
      <c r="A51" s="71">
        <f t="shared" si="4"/>
        <v>50</v>
      </c>
      <c r="B51" s="119" t="str">
        <f>Sheet1!A51&amp;"/"&amp;Sheet1!B51</f>
        <v>39/2017</v>
      </c>
      <c r="C51" s="119" t="str">
        <f>Sheet1!C51&amp;" "&amp;Sheet1!D51</f>
        <v>Nikola Milutinović</v>
      </c>
      <c r="D51" s="23">
        <v>8</v>
      </c>
      <c r="E51" s="23">
        <v>31</v>
      </c>
      <c r="F51" s="23"/>
      <c r="G51" s="71"/>
      <c r="H51" s="76">
        <f t="shared" si="0"/>
        <v>31</v>
      </c>
      <c r="I51" s="34"/>
      <c r="J51" s="34"/>
      <c r="K51" s="34"/>
      <c r="L51" s="34"/>
      <c r="M51" s="100">
        <f t="shared" si="1"/>
        <v>0</v>
      </c>
      <c r="N51" s="100">
        <f t="shared" si="2"/>
        <v>31</v>
      </c>
      <c r="O51" s="101" t="str">
        <f t="shared" si="3"/>
        <v>F</v>
      </c>
      <c r="P51" s="24"/>
      <c r="Q51" s="27"/>
      <c r="R51" s="27"/>
      <c r="S51" s="27"/>
      <c r="T51" s="27"/>
      <c r="U51" s="30"/>
      <c r="V51" s="28"/>
      <c r="W51" s="27"/>
      <c r="X51" s="28"/>
      <c r="Y51" s="16"/>
    </row>
    <row r="52" spans="1:25" ht="12.75">
      <c r="A52" s="71">
        <f t="shared" si="4"/>
        <v>51</v>
      </c>
      <c r="B52" s="119" t="str">
        <f>Sheet1!A52&amp;"/"&amp;Sheet1!B52</f>
        <v>46/2017</v>
      </c>
      <c r="C52" s="119" t="str">
        <f>Sheet1!C52&amp;" "&amp;Sheet1!D52</f>
        <v>Aleksandar Miličić</v>
      </c>
      <c r="D52" s="23">
        <v>14</v>
      </c>
      <c r="E52" s="23"/>
      <c r="F52" s="23"/>
      <c r="G52" s="71"/>
      <c r="H52" s="76">
        <f t="shared" si="0"/>
        <v>14</v>
      </c>
      <c r="I52" s="74">
        <v>2</v>
      </c>
      <c r="J52" s="74"/>
      <c r="K52" s="74"/>
      <c r="L52" s="74"/>
      <c r="M52" s="100">
        <f t="shared" si="1"/>
        <v>2</v>
      </c>
      <c r="N52" s="100">
        <f t="shared" si="2"/>
        <v>16</v>
      </c>
      <c r="O52" s="101" t="str">
        <f t="shared" si="3"/>
        <v>F</v>
      </c>
      <c r="P52" s="24"/>
      <c r="Q52" s="27"/>
      <c r="R52" s="27"/>
      <c r="S52" s="27"/>
      <c r="T52" s="27"/>
      <c r="U52" s="24"/>
      <c r="V52" s="28"/>
      <c r="W52" s="27"/>
      <c r="X52" s="28"/>
      <c r="Y52" s="16"/>
    </row>
    <row r="53" spans="1:25" ht="12.75">
      <c r="A53" s="71">
        <f t="shared" si="4"/>
        <v>52</v>
      </c>
      <c r="B53" s="119" t="str">
        <f>Sheet1!A53&amp;"/"&amp;Sheet1!B53</f>
        <v>70/2017</v>
      </c>
      <c r="C53" s="119" t="str">
        <f>Sheet1!C53&amp;" "&amp;Sheet1!D53</f>
        <v>Dragana Todorović</v>
      </c>
      <c r="D53" s="23">
        <v>13</v>
      </c>
      <c r="E53" s="23">
        <v>26</v>
      </c>
      <c r="F53" s="23"/>
      <c r="G53" s="71"/>
      <c r="H53" s="76">
        <f t="shared" si="0"/>
        <v>26</v>
      </c>
      <c r="I53" s="74"/>
      <c r="J53" s="74"/>
      <c r="K53" s="74"/>
      <c r="L53" s="74"/>
      <c r="M53" s="100">
        <f t="shared" si="1"/>
        <v>0</v>
      </c>
      <c r="N53" s="100">
        <f t="shared" si="2"/>
        <v>26</v>
      </c>
      <c r="O53" s="101" t="str">
        <f t="shared" si="3"/>
        <v>F</v>
      </c>
      <c r="P53" s="24"/>
      <c r="Q53" s="27"/>
      <c r="R53" s="24"/>
      <c r="S53" s="27"/>
      <c r="T53" s="27"/>
      <c r="U53" s="24"/>
      <c r="V53" s="28"/>
      <c r="W53" s="27"/>
      <c r="X53" s="28"/>
      <c r="Y53" s="16"/>
    </row>
    <row r="54" spans="1:25" ht="12.75">
      <c r="A54" s="71">
        <f t="shared" si="4"/>
        <v>53</v>
      </c>
      <c r="B54" s="119" t="str">
        <f>Sheet1!A54&amp;"/"&amp;Sheet1!B54</f>
        <v>80/2017</v>
      </c>
      <c r="C54" s="119" t="str">
        <f>Sheet1!C54&amp;" "&amp;Sheet1!D54</f>
        <v>Vladimir Radonjić</v>
      </c>
      <c r="D54" s="23">
        <v>22</v>
      </c>
      <c r="E54" s="23"/>
      <c r="F54" s="23"/>
      <c r="G54" s="35"/>
      <c r="H54" s="76">
        <f t="shared" si="0"/>
        <v>22</v>
      </c>
      <c r="I54" s="74">
        <v>10</v>
      </c>
      <c r="J54" s="74"/>
      <c r="K54" s="74"/>
      <c r="L54" s="74"/>
      <c r="M54" s="100">
        <f t="shared" si="1"/>
        <v>10</v>
      </c>
      <c r="N54" s="100">
        <f t="shared" si="2"/>
        <v>32</v>
      </c>
      <c r="O54" s="101" t="str">
        <f t="shared" si="3"/>
        <v>F</v>
      </c>
      <c r="P54" s="24"/>
      <c r="Q54" s="27"/>
      <c r="R54" s="27"/>
      <c r="S54" s="27"/>
      <c r="T54" s="27"/>
      <c r="U54" s="24"/>
      <c r="V54" s="28"/>
      <c r="W54" s="27"/>
      <c r="X54" s="28"/>
      <c r="Y54" s="16"/>
    </row>
    <row r="55" spans="1:25" ht="12.75">
      <c r="A55" s="71">
        <f t="shared" si="4"/>
        <v>54</v>
      </c>
      <c r="B55" s="119" t="str">
        <f>Sheet1!A55&amp;"/"&amp;Sheet1!B55</f>
        <v>100/2017</v>
      </c>
      <c r="C55" s="119" t="str">
        <f>Sheet1!C55&amp;" "&amp;Sheet1!D55</f>
        <v>Lazar Šoć</v>
      </c>
      <c r="D55" s="32">
        <v>12</v>
      </c>
      <c r="E55" s="32"/>
      <c r="F55" s="32"/>
      <c r="G55" s="71"/>
      <c r="H55" s="76">
        <f t="shared" si="0"/>
        <v>12</v>
      </c>
      <c r="I55" s="74"/>
      <c r="J55" s="74"/>
      <c r="K55" s="74"/>
      <c r="L55" s="74"/>
      <c r="M55" s="100">
        <f t="shared" si="1"/>
        <v>0</v>
      </c>
      <c r="N55" s="100">
        <f t="shared" si="2"/>
        <v>12</v>
      </c>
      <c r="O55" s="101" t="str">
        <f t="shared" si="3"/>
        <v>F</v>
      </c>
      <c r="P55" s="24"/>
      <c r="Q55" s="27"/>
      <c r="R55" s="24"/>
      <c r="S55" s="27"/>
      <c r="T55" s="27"/>
      <c r="U55" s="24"/>
      <c r="V55" s="30"/>
      <c r="W55" s="27"/>
      <c r="X55" s="28"/>
      <c r="Y55" s="16"/>
    </row>
    <row r="56" spans="1:25" ht="12.75">
      <c r="A56" s="71">
        <f t="shared" si="4"/>
        <v>55</v>
      </c>
      <c r="B56" s="119" t="str">
        <f>Sheet1!A56&amp;"/"&amp;Sheet1!B56</f>
        <v>40/2016</v>
      </c>
      <c r="C56" s="119" t="str">
        <f>Sheet1!C56&amp;" "&amp;Sheet1!D56</f>
        <v>Tomislav Papović</v>
      </c>
      <c r="D56" s="23">
        <v>25</v>
      </c>
      <c r="E56" s="23"/>
      <c r="F56" s="23"/>
      <c r="G56" s="71"/>
      <c r="H56" s="76">
        <f t="shared" si="0"/>
        <v>25</v>
      </c>
      <c r="I56" s="74">
        <v>25</v>
      </c>
      <c r="J56" s="74"/>
      <c r="K56" s="74"/>
      <c r="L56" s="74"/>
      <c r="M56" s="100">
        <f t="shared" si="1"/>
        <v>25</v>
      </c>
      <c r="N56" s="100">
        <f t="shared" si="2"/>
        <v>50</v>
      </c>
      <c r="O56" s="101" t="str">
        <f t="shared" si="3"/>
        <v>E</v>
      </c>
      <c r="P56" s="24"/>
      <c r="Q56" s="27"/>
      <c r="R56" s="29"/>
      <c r="S56" s="27"/>
      <c r="T56" s="27"/>
      <c r="U56" s="24"/>
      <c r="V56" s="28"/>
      <c r="W56" s="27"/>
      <c r="X56" s="28"/>
      <c r="Y56" s="16"/>
    </row>
    <row r="57" spans="1:25" ht="12.75">
      <c r="A57" s="71">
        <f t="shared" si="4"/>
        <v>56</v>
      </c>
      <c r="B57" s="119" t="str">
        <f>Sheet1!A57&amp;"/"&amp;Sheet1!B57</f>
        <v>48/2016</v>
      </c>
      <c r="C57" s="119" t="str">
        <f>Sheet1!C57&amp;" "&amp;Sheet1!D57</f>
        <v>Nikola Dobrašinović</v>
      </c>
      <c r="D57" s="23"/>
      <c r="E57" s="23">
        <v>21</v>
      </c>
      <c r="F57" s="23"/>
      <c r="G57" s="71"/>
      <c r="H57" s="76">
        <f t="shared" si="0"/>
        <v>21</v>
      </c>
      <c r="I57" s="74"/>
      <c r="J57" s="74"/>
      <c r="K57" s="74"/>
      <c r="L57" s="74"/>
      <c r="M57" s="100">
        <f t="shared" si="1"/>
        <v>0</v>
      </c>
      <c r="N57" s="100">
        <f t="shared" si="2"/>
        <v>21</v>
      </c>
      <c r="O57" s="101" t="str">
        <f t="shared" si="3"/>
        <v>F</v>
      </c>
      <c r="P57" s="24"/>
      <c r="Q57" s="27"/>
      <c r="R57" s="29"/>
      <c r="S57" s="27"/>
      <c r="T57" s="27"/>
      <c r="U57" s="24"/>
      <c r="V57" s="28"/>
      <c r="W57" s="27"/>
      <c r="X57" s="28"/>
      <c r="Y57" s="16"/>
    </row>
    <row r="58" spans="1:25" ht="12.75">
      <c r="A58" s="71">
        <f t="shared" si="4"/>
        <v>57</v>
      </c>
      <c r="B58" s="119" t="str">
        <f>Sheet1!A58&amp;"/"&amp;Sheet1!B58</f>
        <v>61/2016</v>
      </c>
      <c r="C58" s="119" t="str">
        <f>Sheet1!C58&amp;" "&amp;Sheet1!D58</f>
        <v>Marko Bošković</v>
      </c>
      <c r="D58" s="23"/>
      <c r="E58" s="23"/>
      <c r="F58" s="23"/>
      <c r="G58" s="71"/>
      <c r="H58" s="76">
        <f t="shared" si="0"/>
        <v>0</v>
      </c>
      <c r="I58" s="74"/>
      <c r="J58" s="74"/>
      <c r="K58" s="74"/>
      <c r="L58" s="74"/>
      <c r="M58" s="100">
        <f t="shared" si="1"/>
        <v>0</v>
      </c>
      <c r="N58" s="100">
        <f t="shared" si="2"/>
        <v>0</v>
      </c>
      <c r="O58" s="101" t="str">
        <f t="shared" si="3"/>
        <v>F</v>
      </c>
      <c r="P58" s="24"/>
      <c r="Q58" s="27"/>
      <c r="R58" s="29"/>
      <c r="S58" s="27"/>
      <c r="T58" s="27"/>
      <c r="U58" s="24"/>
      <c r="V58" s="28"/>
      <c r="W58" s="27"/>
      <c r="X58" s="28"/>
      <c r="Y58" s="16"/>
    </row>
    <row r="59" spans="1:25" ht="12.75">
      <c r="A59" s="71">
        <f t="shared" si="4"/>
        <v>58</v>
      </c>
      <c r="B59" s="119" t="str">
        <f>Sheet1!A59&amp;"/"&amp;Sheet1!B59</f>
        <v>86/2016</v>
      </c>
      <c r="C59" s="119" t="str">
        <f>Sheet1!C59&amp;" "&amp;Sheet1!D59</f>
        <v>Danilo Miranović</v>
      </c>
      <c r="D59" s="23"/>
      <c r="E59" s="23"/>
      <c r="F59" s="23"/>
      <c r="G59" s="71"/>
      <c r="H59" s="76">
        <f t="shared" si="0"/>
        <v>0</v>
      </c>
      <c r="I59" s="74">
        <v>6</v>
      </c>
      <c r="J59" s="74"/>
      <c r="K59" s="74"/>
      <c r="L59" s="74"/>
      <c r="M59" s="100">
        <f t="shared" si="1"/>
        <v>6</v>
      </c>
      <c r="N59" s="100">
        <f t="shared" si="2"/>
        <v>6</v>
      </c>
      <c r="O59" s="101" t="str">
        <f t="shared" si="3"/>
        <v>F</v>
      </c>
      <c r="P59" s="24"/>
      <c r="Q59" s="27"/>
      <c r="R59" s="29"/>
      <c r="S59" s="27"/>
      <c r="T59" s="27"/>
      <c r="U59" s="24"/>
      <c r="V59" s="28"/>
      <c r="W59" s="27"/>
      <c r="X59" s="28"/>
      <c r="Y59" s="16"/>
    </row>
    <row r="60" spans="1:25" ht="12.75">
      <c r="A60" s="71">
        <f t="shared" si="4"/>
        <v>59</v>
      </c>
      <c r="B60" s="119" t="str">
        <f>Sheet1!A60&amp;"/"&amp;Sheet1!B60</f>
        <v>89/2016</v>
      </c>
      <c r="C60" s="119" t="str">
        <f>Sheet1!C60&amp;" "&amp;Sheet1!D60</f>
        <v>Maja Keković</v>
      </c>
      <c r="D60" s="23"/>
      <c r="E60" s="23"/>
      <c r="F60" s="23"/>
      <c r="G60" s="71"/>
      <c r="H60" s="76">
        <f t="shared" si="0"/>
        <v>0</v>
      </c>
      <c r="I60" s="34"/>
      <c r="J60" s="34"/>
      <c r="K60" s="34"/>
      <c r="L60" s="34"/>
      <c r="M60" s="100">
        <f t="shared" si="1"/>
        <v>0</v>
      </c>
      <c r="N60" s="100">
        <f t="shared" si="2"/>
        <v>0</v>
      </c>
      <c r="O60" s="101" t="str">
        <f t="shared" si="3"/>
        <v>F</v>
      </c>
      <c r="P60" s="24"/>
      <c r="Q60" s="27"/>
      <c r="R60" s="29"/>
      <c r="S60" s="27"/>
      <c r="T60" s="27"/>
      <c r="U60" s="24"/>
      <c r="V60" s="28"/>
      <c r="W60" s="27"/>
      <c r="X60" s="28"/>
      <c r="Y60" s="16"/>
    </row>
    <row r="61" spans="1:25" ht="12.75">
      <c r="A61" s="71">
        <f t="shared" si="4"/>
        <v>60</v>
      </c>
      <c r="B61" s="119" t="str">
        <f>Sheet1!A61&amp;"/"&amp;Sheet1!B61</f>
        <v>7025/2016</v>
      </c>
      <c r="C61" s="119" t="str">
        <f>Sheet1!C61&amp;" "&amp;Sheet1!D61</f>
        <v>Anton Ljucović</v>
      </c>
      <c r="D61" s="23">
        <v>7</v>
      </c>
      <c r="E61" s="23">
        <v>28</v>
      </c>
      <c r="F61" s="23"/>
      <c r="G61" s="71"/>
      <c r="H61" s="76">
        <f t="shared" si="0"/>
        <v>28</v>
      </c>
      <c r="I61" s="74">
        <v>22</v>
      </c>
      <c r="J61" s="74"/>
      <c r="K61" s="74"/>
      <c r="L61" s="74"/>
      <c r="M61" s="100">
        <f t="shared" si="1"/>
        <v>22</v>
      </c>
      <c r="N61" s="100">
        <f t="shared" si="2"/>
        <v>50</v>
      </c>
      <c r="O61" s="101" t="str">
        <f t="shared" si="3"/>
        <v>E</v>
      </c>
      <c r="P61" s="24"/>
      <c r="Q61" s="27"/>
      <c r="R61" s="29"/>
      <c r="S61" s="27"/>
      <c r="T61" s="27"/>
      <c r="U61" s="24"/>
      <c r="V61" s="28"/>
      <c r="W61" s="27"/>
      <c r="X61" s="28"/>
      <c r="Y61" s="16"/>
    </row>
    <row r="62" spans="1:25" ht="12.75">
      <c r="A62" s="71">
        <f t="shared" si="4"/>
        <v>61</v>
      </c>
      <c r="B62" s="119" t="str">
        <f>Sheet1!A62&amp;"/"&amp;Sheet1!B62</f>
        <v>7090/2016</v>
      </c>
      <c r="C62" s="119" t="str">
        <f>Sheet1!C62&amp;" "&amp;Sheet1!D62</f>
        <v>Belmin Spahić</v>
      </c>
      <c r="D62" s="23"/>
      <c r="E62" s="23">
        <v>26</v>
      </c>
      <c r="F62" s="23"/>
      <c r="G62" s="71"/>
      <c r="H62" s="76">
        <f t="shared" si="0"/>
        <v>26</v>
      </c>
      <c r="I62" s="34"/>
      <c r="J62" s="34"/>
      <c r="K62" s="34"/>
      <c r="L62" s="34"/>
      <c r="M62" s="100">
        <f t="shared" si="1"/>
        <v>0</v>
      </c>
      <c r="N62" s="100">
        <f t="shared" si="2"/>
        <v>26</v>
      </c>
      <c r="O62" s="101" t="str">
        <f t="shared" si="3"/>
        <v>F</v>
      </c>
      <c r="P62" s="24"/>
      <c r="Q62" s="27"/>
      <c r="R62" s="29"/>
      <c r="S62" s="27"/>
      <c r="T62" s="27"/>
      <c r="U62" s="24"/>
      <c r="V62" s="28"/>
      <c r="W62" s="27"/>
      <c r="X62" s="28"/>
      <c r="Y62" s="16"/>
    </row>
    <row r="63" spans="1:25" ht="12.75">
      <c r="A63" s="71">
        <f t="shared" si="4"/>
        <v>62</v>
      </c>
      <c r="B63" s="119" t="str">
        <f>Sheet1!A63&amp;"/"&amp;Sheet1!B63</f>
        <v>7091/2016</v>
      </c>
      <c r="C63" s="119" t="str">
        <f>Sheet1!C63&amp;" "&amp;Sheet1!D63</f>
        <v>Minja Pavlović</v>
      </c>
      <c r="D63" s="23">
        <v>21</v>
      </c>
      <c r="E63" s="23"/>
      <c r="F63" s="23"/>
      <c r="G63" s="71"/>
      <c r="H63" s="76">
        <f t="shared" si="0"/>
        <v>21</v>
      </c>
      <c r="I63" s="34">
        <v>7</v>
      </c>
      <c r="J63" s="34"/>
      <c r="K63" s="34"/>
      <c r="L63" s="34"/>
      <c r="M63" s="100">
        <f t="shared" si="1"/>
        <v>7</v>
      </c>
      <c r="N63" s="100">
        <f t="shared" si="2"/>
        <v>28</v>
      </c>
      <c r="O63" s="101" t="str">
        <f t="shared" si="3"/>
        <v>F</v>
      </c>
      <c r="P63" s="24"/>
      <c r="Q63" s="27"/>
      <c r="R63" s="29"/>
      <c r="S63" s="27"/>
      <c r="T63" s="27"/>
      <c r="U63" s="24"/>
      <c r="V63" s="28"/>
      <c r="W63" s="27"/>
      <c r="X63" s="28"/>
      <c r="Y63" s="16"/>
    </row>
    <row r="64" spans="1:25" ht="12.75">
      <c r="A64" s="71">
        <f t="shared" si="4"/>
        <v>63</v>
      </c>
      <c r="B64" s="119" t="str">
        <f>Sheet1!A64&amp;"/"&amp;Sheet1!B64</f>
        <v>15/2015</v>
      </c>
      <c r="C64" s="119" t="str">
        <f>Sheet1!C64&amp;" "&amp;Sheet1!D64</f>
        <v>Miloš Vučetić</v>
      </c>
      <c r="D64" s="23"/>
      <c r="E64" s="23"/>
      <c r="F64" s="23"/>
      <c r="G64" s="71"/>
      <c r="H64" s="76">
        <f t="shared" si="0"/>
        <v>0</v>
      </c>
      <c r="I64" s="74"/>
      <c r="J64" s="74"/>
      <c r="K64" s="74"/>
      <c r="L64" s="74"/>
      <c r="M64" s="100">
        <f t="shared" si="1"/>
        <v>0</v>
      </c>
      <c r="N64" s="100">
        <f t="shared" si="2"/>
        <v>0</v>
      </c>
      <c r="O64" s="101" t="str">
        <f t="shared" si="3"/>
        <v>F</v>
      </c>
      <c r="P64" s="24"/>
      <c r="Q64" s="27"/>
      <c r="R64" s="29"/>
      <c r="S64" s="27"/>
      <c r="T64" s="27"/>
      <c r="U64" s="24"/>
      <c r="V64" s="28"/>
      <c r="W64" s="27"/>
      <c r="X64" s="28"/>
      <c r="Y64" s="16"/>
    </row>
    <row r="65" spans="1:25" ht="12.75">
      <c r="A65" s="71">
        <f t="shared" si="4"/>
        <v>64</v>
      </c>
      <c r="B65" s="119" t="str">
        <f>Sheet1!A65&amp;"/"&amp;Sheet1!B65</f>
        <v>38/2015</v>
      </c>
      <c r="C65" s="119" t="str">
        <f>Sheet1!C65&amp;" "&amp;Sheet1!D65</f>
        <v>Milena Bogavac</v>
      </c>
      <c r="D65" s="32">
        <v>18</v>
      </c>
      <c r="E65" s="32"/>
      <c r="F65" s="32"/>
      <c r="G65" s="71"/>
      <c r="H65" s="76">
        <f t="shared" si="0"/>
        <v>18</v>
      </c>
      <c r="I65" s="74">
        <v>1</v>
      </c>
      <c r="J65" s="74"/>
      <c r="K65" s="74"/>
      <c r="L65" s="74"/>
      <c r="M65" s="100">
        <f t="shared" si="1"/>
        <v>1</v>
      </c>
      <c r="N65" s="100">
        <f t="shared" si="2"/>
        <v>19</v>
      </c>
      <c r="O65" s="101" t="str">
        <f t="shared" si="3"/>
        <v>F</v>
      </c>
      <c r="P65" s="24"/>
      <c r="Q65" s="27"/>
      <c r="R65" s="29"/>
      <c r="S65" s="27"/>
      <c r="T65" s="27"/>
      <c r="U65" s="24"/>
      <c r="V65" s="30"/>
      <c r="W65" s="27"/>
      <c r="X65" s="28"/>
      <c r="Y65" s="16"/>
    </row>
    <row r="66" spans="1:25" ht="12.75">
      <c r="A66" s="71">
        <f t="shared" si="4"/>
        <v>65</v>
      </c>
      <c r="B66" s="119" t="str">
        <f>Sheet1!A66&amp;"/"&amp;Sheet1!B66</f>
        <v>50/2015</v>
      </c>
      <c r="C66" s="119" t="str">
        <f>Sheet1!C66&amp;" "&amp;Sheet1!D66</f>
        <v>Vuko Prelević</v>
      </c>
      <c r="D66" s="23"/>
      <c r="E66" s="23"/>
      <c r="F66" s="23"/>
      <c r="G66" s="71"/>
      <c r="H66" s="76">
        <f t="shared" si="0"/>
        <v>0</v>
      </c>
      <c r="I66" s="74"/>
      <c r="J66" s="74"/>
      <c r="K66" s="74"/>
      <c r="L66" s="74"/>
      <c r="M66" s="100">
        <f t="shared" si="1"/>
        <v>0</v>
      </c>
      <c r="N66" s="100">
        <f t="shared" si="2"/>
        <v>0</v>
      </c>
      <c r="O66" s="101" t="str">
        <f t="shared" si="3"/>
        <v>F</v>
      </c>
      <c r="P66" s="24"/>
      <c r="Q66" s="27"/>
      <c r="R66" s="29"/>
      <c r="S66" s="27"/>
      <c r="T66" s="27"/>
      <c r="U66" s="30"/>
      <c r="V66" s="28"/>
      <c r="W66" s="27"/>
      <c r="X66" s="28"/>
      <c r="Y66" s="16"/>
    </row>
    <row r="67" spans="1:25" ht="12.75">
      <c r="A67" s="71">
        <f t="shared" si="4"/>
        <v>66</v>
      </c>
      <c r="B67" s="119" t="str">
        <f>Sheet1!A67&amp;"/"&amp;Sheet1!B67</f>
        <v>97/2015</v>
      </c>
      <c r="C67" s="119" t="str">
        <f>Sheet1!C67&amp;" "&amp;Sheet1!D67</f>
        <v>Nebojša Kljajić</v>
      </c>
      <c r="D67" s="23"/>
      <c r="E67" s="23"/>
      <c r="F67" s="23"/>
      <c r="G67" s="71"/>
      <c r="H67" s="76">
        <f aca="true" t="shared" si="5" ref="H67:H80">IF(E67,E67,D67)</f>
        <v>0</v>
      </c>
      <c r="I67" s="74"/>
      <c r="J67" s="74"/>
      <c r="K67" s="74"/>
      <c r="L67" s="74"/>
      <c r="M67" s="100">
        <f aca="true" t="shared" si="6" ref="M67:M80">IF(J67,J67,I67)</f>
        <v>0</v>
      </c>
      <c r="N67" s="100">
        <f aca="true" t="shared" si="7" ref="N67:N80">H67+M67</f>
        <v>0</v>
      </c>
      <c r="O67" s="101" t="str">
        <f aca="true" t="shared" si="8" ref="O67:O80">IF(N67&gt;=90,"A",IF(N67&gt;=80,"B",IF(N67&gt;=70,"C",IF(N67&gt;=60,"D",IF(N67&gt;=50,"E","F")))))</f>
        <v>F</v>
      </c>
      <c r="P67" s="24"/>
      <c r="Q67" s="27"/>
      <c r="R67" s="29"/>
      <c r="S67" s="27"/>
      <c r="T67" s="27"/>
      <c r="U67" s="24"/>
      <c r="V67" s="28"/>
      <c r="W67" s="27"/>
      <c r="X67" s="28"/>
      <c r="Y67" s="16"/>
    </row>
    <row r="68" spans="1:25" ht="12.75">
      <c r="A68" s="71">
        <f>A67+1</f>
        <v>67</v>
      </c>
      <c r="B68" s="119" t="str">
        <f>Sheet1!A68&amp;"/"&amp;Sheet1!B68</f>
        <v>7030/2015</v>
      </c>
      <c r="C68" s="119" t="str">
        <f>Sheet1!C68&amp;" "&amp;Sheet1!D68</f>
        <v>Milena Dacić</v>
      </c>
      <c r="D68" s="23">
        <v>22</v>
      </c>
      <c r="E68" s="23"/>
      <c r="F68" s="23"/>
      <c r="G68" s="71"/>
      <c r="H68" s="76">
        <f t="shared" si="5"/>
        <v>22</v>
      </c>
      <c r="I68" s="74"/>
      <c r="J68" s="74"/>
      <c r="K68" s="74"/>
      <c r="L68" s="74"/>
      <c r="M68" s="100">
        <f t="shared" si="6"/>
        <v>0</v>
      </c>
      <c r="N68" s="100">
        <f t="shared" si="7"/>
        <v>22</v>
      </c>
      <c r="O68" s="101" t="str">
        <f t="shared" si="8"/>
        <v>F</v>
      </c>
      <c r="P68" s="24"/>
      <c r="Q68" s="27"/>
      <c r="R68" s="29"/>
      <c r="S68" s="27"/>
      <c r="T68" s="27"/>
      <c r="U68" s="24"/>
      <c r="V68" s="28"/>
      <c r="W68" s="27"/>
      <c r="X68" s="28"/>
      <c r="Y68" s="16"/>
    </row>
    <row r="69" spans="1:25" ht="12.75">
      <c r="A69" s="71">
        <f>A68+1</f>
        <v>68</v>
      </c>
      <c r="B69" s="119" t="str">
        <f>Sheet1!A69&amp;"/"&amp;Sheet1!B69</f>
        <v>5/2014</v>
      </c>
      <c r="C69" s="119" t="str">
        <f>Sheet1!C69&amp;" "&amp;Sheet1!D69</f>
        <v>Miloš Šoć</v>
      </c>
      <c r="D69" s="23">
        <v>0</v>
      </c>
      <c r="E69" s="23">
        <v>0</v>
      </c>
      <c r="F69" s="23"/>
      <c r="G69" s="71"/>
      <c r="H69" s="76">
        <f t="shared" si="5"/>
        <v>0</v>
      </c>
      <c r="I69" s="74"/>
      <c r="J69" s="74"/>
      <c r="K69" s="74"/>
      <c r="L69" s="74"/>
      <c r="M69" s="100">
        <f t="shared" si="6"/>
        <v>0</v>
      </c>
      <c r="N69" s="100">
        <f t="shared" si="7"/>
        <v>0</v>
      </c>
      <c r="O69" s="101" t="str">
        <f t="shared" si="8"/>
        <v>F</v>
      </c>
      <c r="P69" s="24"/>
      <c r="Q69" s="27"/>
      <c r="R69" s="29"/>
      <c r="S69" s="27"/>
      <c r="T69" s="27"/>
      <c r="U69" s="24"/>
      <c r="V69" s="28"/>
      <c r="W69" s="27"/>
      <c r="X69" s="28"/>
      <c r="Y69" s="16"/>
    </row>
    <row r="70" spans="1:25" ht="12.75">
      <c r="A70" s="71">
        <f>A69+1</f>
        <v>69</v>
      </c>
      <c r="B70" s="119" t="str">
        <f>Sheet1!A70&amp;"/"&amp;Sheet1!B70</f>
        <v>25/2014</v>
      </c>
      <c r="C70" s="119" t="str">
        <f>Sheet1!C70&amp;" "&amp;Sheet1!D70</f>
        <v>Stefan Todorović</v>
      </c>
      <c r="D70" s="23"/>
      <c r="E70" s="23"/>
      <c r="F70" s="23"/>
      <c r="G70" s="71"/>
      <c r="H70" s="76">
        <f t="shared" si="5"/>
        <v>0</v>
      </c>
      <c r="I70" s="74"/>
      <c r="J70" s="74"/>
      <c r="K70" s="74"/>
      <c r="L70" s="74"/>
      <c r="M70" s="100">
        <f t="shared" si="6"/>
        <v>0</v>
      </c>
      <c r="N70" s="100">
        <f t="shared" si="7"/>
        <v>0</v>
      </c>
      <c r="O70" s="101" t="str">
        <f t="shared" si="8"/>
        <v>F</v>
      </c>
      <c r="P70" s="24"/>
      <c r="Q70" s="27"/>
      <c r="R70" s="29"/>
      <c r="S70" s="27"/>
      <c r="T70" s="27"/>
      <c r="U70" s="24"/>
      <c r="V70" s="28"/>
      <c r="W70" s="27"/>
      <c r="X70" s="28"/>
      <c r="Y70" s="16"/>
    </row>
    <row r="71" spans="1:25" ht="12.75">
      <c r="A71" s="71">
        <f aca="true" t="shared" si="9" ref="A71:A78">A70+1</f>
        <v>70</v>
      </c>
      <c r="B71" s="119" t="str">
        <f>Sheet1!A71&amp;"/"&amp;Sheet1!B71</f>
        <v>28/2014</v>
      </c>
      <c r="C71" s="119" t="str">
        <f>Sheet1!C71&amp;" "&amp;Sheet1!D71</f>
        <v>Luka Tončić</v>
      </c>
      <c r="D71" s="23">
        <v>8</v>
      </c>
      <c r="E71" s="23">
        <v>10</v>
      </c>
      <c r="F71" s="23"/>
      <c r="G71" s="71"/>
      <c r="H71" s="76">
        <f t="shared" si="5"/>
        <v>10</v>
      </c>
      <c r="I71" s="74"/>
      <c r="J71" s="74"/>
      <c r="K71" s="74"/>
      <c r="L71" s="74"/>
      <c r="M71" s="100">
        <f t="shared" si="6"/>
        <v>0</v>
      </c>
      <c r="N71" s="100">
        <f t="shared" si="7"/>
        <v>10</v>
      </c>
      <c r="O71" s="101" t="str">
        <f t="shared" si="8"/>
        <v>F</v>
      </c>
      <c r="P71" s="24"/>
      <c r="Q71" s="27"/>
      <c r="R71" s="29"/>
      <c r="S71" s="27"/>
      <c r="T71" s="27"/>
      <c r="U71" s="24"/>
      <c r="V71" s="28"/>
      <c r="W71" s="27"/>
      <c r="X71" s="28"/>
      <c r="Y71" s="16"/>
    </row>
    <row r="72" spans="1:25" ht="12.75">
      <c r="A72" s="71">
        <f t="shared" si="9"/>
        <v>71</v>
      </c>
      <c r="B72" s="119" t="str">
        <f>Sheet1!A72&amp;"/"&amp;Sheet1!B72</f>
        <v>30/2014</v>
      </c>
      <c r="C72" s="119" t="str">
        <f>Sheet1!C72&amp;" "&amp;Sheet1!D72</f>
        <v>Aleksandar Blagojević</v>
      </c>
      <c r="D72" s="23"/>
      <c r="E72" s="23"/>
      <c r="F72" s="23"/>
      <c r="G72" s="71"/>
      <c r="H72" s="76">
        <f t="shared" si="5"/>
        <v>0</v>
      </c>
      <c r="I72" s="74"/>
      <c r="J72" s="74"/>
      <c r="K72" s="74"/>
      <c r="L72" s="74"/>
      <c r="M72" s="100">
        <f t="shared" si="6"/>
        <v>0</v>
      </c>
      <c r="N72" s="100">
        <f t="shared" si="7"/>
        <v>0</v>
      </c>
      <c r="O72" s="101" t="str">
        <f t="shared" si="8"/>
        <v>F</v>
      </c>
      <c r="P72" s="24"/>
      <c r="Q72" s="27"/>
      <c r="R72" s="27"/>
      <c r="S72" s="27"/>
      <c r="T72" s="27"/>
      <c r="U72" s="24"/>
      <c r="V72" s="28"/>
      <c r="W72" s="27"/>
      <c r="X72" s="28"/>
      <c r="Y72" s="16"/>
    </row>
    <row r="73" spans="1:25" ht="12.75">
      <c r="A73" s="71">
        <f t="shared" si="9"/>
        <v>72</v>
      </c>
      <c r="B73" s="119" t="str">
        <f>Sheet1!A73&amp;"/"&amp;Sheet1!B73</f>
        <v>74/2014</v>
      </c>
      <c r="C73" s="119" t="str">
        <f>Sheet1!C73&amp;" "&amp;Sheet1!D73</f>
        <v>Petar Pavićević</v>
      </c>
      <c r="D73" s="23">
        <v>0</v>
      </c>
      <c r="E73" s="23">
        <v>4</v>
      </c>
      <c r="F73" s="23"/>
      <c r="G73" s="71"/>
      <c r="H73" s="76">
        <f t="shared" si="5"/>
        <v>4</v>
      </c>
      <c r="I73" s="74"/>
      <c r="J73" s="74"/>
      <c r="K73" s="74"/>
      <c r="L73" s="74"/>
      <c r="M73" s="100">
        <f t="shared" si="6"/>
        <v>0</v>
      </c>
      <c r="N73" s="100">
        <f t="shared" si="7"/>
        <v>4</v>
      </c>
      <c r="O73" s="101" t="str">
        <f t="shared" si="8"/>
        <v>F</v>
      </c>
      <c r="P73" s="24"/>
      <c r="Q73" s="27"/>
      <c r="R73" s="27"/>
      <c r="S73" s="27"/>
      <c r="T73" s="27"/>
      <c r="U73" s="30"/>
      <c r="V73" s="28"/>
      <c r="W73" s="27"/>
      <c r="X73" s="28"/>
      <c r="Y73" s="16"/>
    </row>
    <row r="74" spans="1:25" ht="12.75">
      <c r="A74" s="71">
        <f t="shared" si="9"/>
        <v>73</v>
      </c>
      <c r="B74" s="119" t="str">
        <f>Sheet1!A74&amp;"/"&amp;Sheet1!B74</f>
        <v>9075/2014</v>
      </c>
      <c r="C74" s="119" t="str">
        <f>Sheet1!C74&amp;" "&amp;Sheet1!D74</f>
        <v>Boris Grgurević</v>
      </c>
      <c r="D74" s="23">
        <v>28</v>
      </c>
      <c r="E74" s="23"/>
      <c r="F74" s="23"/>
      <c r="G74" s="71"/>
      <c r="H74" s="76">
        <f t="shared" si="5"/>
        <v>28</v>
      </c>
      <c r="I74" s="74">
        <v>36</v>
      </c>
      <c r="J74" s="74"/>
      <c r="K74" s="74"/>
      <c r="L74" s="74"/>
      <c r="M74" s="100">
        <f t="shared" si="6"/>
        <v>36</v>
      </c>
      <c r="N74" s="100">
        <f t="shared" si="7"/>
        <v>64</v>
      </c>
      <c r="O74" s="101" t="str">
        <f t="shared" si="8"/>
        <v>D</v>
      </c>
      <c r="P74" s="24"/>
      <c r="Q74" s="27"/>
      <c r="R74" s="27"/>
      <c r="S74" s="27"/>
      <c r="T74" s="27"/>
      <c r="U74" s="24"/>
      <c r="V74" s="28"/>
      <c r="W74" s="27"/>
      <c r="X74" s="28"/>
      <c r="Y74" s="16"/>
    </row>
    <row r="75" spans="1:25" ht="12.75">
      <c r="A75" s="71">
        <f t="shared" si="9"/>
        <v>74</v>
      </c>
      <c r="B75" s="119" t="str">
        <f>Sheet1!A75&amp;"/"&amp;Sheet1!B75</f>
        <v>87/2013</v>
      </c>
      <c r="C75" s="119" t="str">
        <f>Sheet1!C75&amp;" "&amp;Sheet1!D75</f>
        <v>Milena Mugoša</v>
      </c>
      <c r="D75" s="23"/>
      <c r="E75" s="23"/>
      <c r="F75" s="23"/>
      <c r="G75" s="71"/>
      <c r="H75" s="76">
        <f t="shared" si="5"/>
        <v>0</v>
      </c>
      <c r="I75" s="74"/>
      <c r="J75" s="74"/>
      <c r="K75" s="74"/>
      <c r="L75" s="74"/>
      <c r="M75" s="100">
        <f t="shared" si="6"/>
        <v>0</v>
      </c>
      <c r="N75" s="100">
        <f t="shared" si="7"/>
        <v>0</v>
      </c>
      <c r="O75" s="101" t="str">
        <f t="shared" si="8"/>
        <v>F</v>
      </c>
      <c r="P75" s="24"/>
      <c r="Q75" s="27"/>
      <c r="R75" s="27"/>
      <c r="S75" s="27"/>
      <c r="T75" s="27"/>
      <c r="U75" s="24"/>
      <c r="V75" s="28"/>
      <c r="W75" s="27"/>
      <c r="X75" s="28"/>
      <c r="Y75" s="16"/>
    </row>
    <row r="76" spans="1:25" ht="12.75">
      <c r="A76" s="71">
        <f t="shared" si="9"/>
        <v>75</v>
      </c>
      <c r="B76" s="119" t="str">
        <f>Sheet1!A76&amp;"/"&amp;Sheet1!B76</f>
        <v>20/2011</v>
      </c>
      <c r="C76" s="119" t="str">
        <f>Sheet1!C76&amp;" "&amp;Sheet1!D76</f>
        <v>Nebojša Maraš</v>
      </c>
      <c r="D76" s="23">
        <v>0</v>
      </c>
      <c r="E76" s="23"/>
      <c r="F76" s="23"/>
      <c r="G76" s="71"/>
      <c r="H76" s="76">
        <f t="shared" si="5"/>
        <v>0</v>
      </c>
      <c r="I76" s="74"/>
      <c r="J76" s="74"/>
      <c r="K76" s="74"/>
      <c r="L76" s="74"/>
      <c r="M76" s="100">
        <f t="shared" si="6"/>
        <v>0</v>
      </c>
      <c r="N76" s="100">
        <f t="shared" si="7"/>
        <v>0</v>
      </c>
      <c r="O76" s="101" t="str">
        <f t="shared" si="8"/>
        <v>F</v>
      </c>
      <c r="P76" s="24"/>
      <c r="Q76" s="27"/>
      <c r="R76" s="27"/>
      <c r="S76" s="27"/>
      <c r="T76" s="27"/>
      <c r="U76" s="24"/>
      <c r="V76" s="28"/>
      <c r="W76" s="27"/>
      <c r="X76" s="28"/>
      <c r="Y76" s="16"/>
    </row>
    <row r="77" spans="1:25" ht="12.75">
      <c r="A77" s="71">
        <f t="shared" si="9"/>
        <v>76</v>
      </c>
      <c r="B77" s="119" t="str">
        <f>Sheet1!A77&amp;"/"&amp;Sheet1!B77</f>
        <v>44/2010</v>
      </c>
      <c r="C77" s="119" t="str">
        <f>Sheet1!C77&amp;" "&amp;Sheet1!D77</f>
        <v>Mirko Dvožak</v>
      </c>
      <c r="D77" s="23"/>
      <c r="E77" s="23"/>
      <c r="F77" s="23"/>
      <c r="G77" s="71"/>
      <c r="H77" s="76">
        <f t="shared" si="5"/>
        <v>0</v>
      </c>
      <c r="I77" s="74"/>
      <c r="J77" s="74"/>
      <c r="K77" s="74"/>
      <c r="L77" s="74"/>
      <c r="M77" s="100">
        <f t="shared" si="6"/>
        <v>0</v>
      </c>
      <c r="N77" s="100">
        <f t="shared" si="7"/>
        <v>0</v>
      </c>
      <c r="O77" s="101" t="str">
        <f t="shared" si="8"/>
        <v>F</v>
      </c>
      <c r="P77" s="24"/>
      <c r="Q77" s="27"/>
      <c r="R77" s="27"/>
      <c r="S77" s="27"/>
      <c r="T77" s="27"/>
      <c r="U77" s="24"/>
      <c r="V77" s="28"/>
      <c r="W77" s="27"/>
      <c r="X77" s="28"/>
      <c r="Y77" s="16"/>
    </row>
    <row r="78" spans="1:25" ht="12.75">
      <c r="A78" s="71">
        <f t="shared" si="9"/>
        <v>77</v>
      </c>
      <c r="B78" s="119" t="str">
        <f>Sheet1!A78&amp;"/"&amp;Sheet1!B78</f>
        <v>9011/2010</v>
      </c>
      <c r="C78" s="119" t="str">
        <f>Sheet1!C78&amp;" "&amp;Sheet1!D78</f>
        <v>Tanja Koprivica</v>
      </c>
      <c r="D78" s="23">
        <v>22</v>
      </c>
      <c r="E78" s="23"/>
      <c r="F78" s="23"/>
      <c r="G78" s="71"/>
      <c r="H78" s="76">
        <f t="shared" si="5"/>
        <v>22</v>
      </c>
      <c r="I78" s="74">
        <v>15</v>
      </c>
      <c r="J78" s="74"/>
      <c r="K78" s="74"/>
      <c r="L78" s="74"/>
      <c r="M78" s="100">
        <f t="shared" si="6"/>
        <v>15</v>
      </c>
      <c r="N78" s="100">
        <f t="shared" si="7"/>
        <v>37</v>
      </c>
      <c r="O78" s="101" t="str">
        <f t="shared" si="8"/>
        <v>F</v>
      </c>
      <c r="P78" s="24"/>
      <c r="Q78" s="27"/>
      <c r="R78" s="27"/>
      <c r="S78" s="27"/>
      <c r="T78" s="27"/>
      <c r="U78" s="30"/>
      <c r="V78" s="28"/>
      <c r="W78" s="27"/>
      <c r="X78" s="28"/>
      <c r="Y78" s="16"/>
    </row>
    <row r="79" spans="1:25" ht="12.75">
      <c r="A79" s="71">
        <f>A78+1</f>
        <v>78</v>
      </c>
      <c r="B79" s="119" t="str">
        <f>Sheet1!A79&amp;"/"&amp;Sheet1!B79</f>
        <v>22/2005</v>
      </c>
      <c r="C79" s="119" t="str">
        <f>Sheet1!C79&amp;" "&amp;Sheet1!D79</f>
        <v>Sandra Simonović</v>
      </c>
      <c r="D79" s="23"/>
      <c r="E79" s="23"/>
      <c r="F79" s="23"/>
      <c r="G79" s="71"/>
      <c r="H79" s="76">
        <f t="shared" si="5"/>
        <v>0</v>
      </c>
      <c r="I79" s="74"/>
      <c r="J79" s="74"/>
      <c r="K79" s="74"/>
      <c r="L79" s="74"/>
      <c r="M79" s="100">
        <f t="shared" si="6"/>
        <v>0</v>
      </c>
      <c r="N79" s="100">
        <f t="shared" si="7"/>
        <v>0</v>
      </c>
      <c r="O79" s="101" t="str">
        <f t="shared" si="8"/>
        <v>F</v>
      </c>
      <c r="P79" s="24"/>
      <c r="Q79" s="27"/>
      <c r="R79" s="27"/>
      <c r="S79" s="27"/>
      <c r="T79" s="27"/>
      <c r="U79" s="24"/>
      <c r="V79" s="28"/>
      <c r="W79" s="27"/>
      <c r="X79" s="28"/>
      <c r="Y79" s="16"/>
    </row>
    <row r="80" spans="1:25" ht="12.75">
      <c r="A80" s="131">
        <v>79</v>
      </c>
      <c r="B80" s="132"/>
      <c r="C80" s="132" t="s">
        <v>255</v>
      </c>
      <c r="D80" s="133"/>
      <c r="E80" s="133">
        <v>2</v>
      </c>
      <c r="F80" s="133"/>
      <c r="G80" s="131"/>
      <c r="H80" s="134">
        <f t="shared" si="5"/>
        <v>2</v>
      </c>
      <c r="I80" s="135">
        <v>0</v>
      </c>
      <c r="J80" s="135"/>
      <c r="K80" s="135"/>
      <c r="L80" s="135"/>
      <c r="M80" s="136">
        <f t="shared" si="6"/>
        <v>0</v>
      </c>
      <c r="N80" s="136">
        <f t="shared" si="7"/>
        <v>2</v>
      </c>
      <c r="O80" s="137" t="str">
        <f t="shared" si="8"/>
        <v>F</v>
      </c>
      <c r="P80" s="24"/>
      <c r="Q80" s="27"/>
      <c r="R80" s="27"/>
      <c r="S80" s="27"/>
      <c r="T80" s="27"/>
      <c r="U80" s="24"/>
      <c r="V80" s="28"/>
      <c r="W80" s="27"/>
      <c r="X80" s="28"/>
      <c r="Y80" s="16"/>
    </row>
    <row r="81" spans="1:25" ht="12.75">
      <c r="A81" s="91"/>
      <c r="B81" s="25"/>
      <c r="C81" s="25" t="str">
        <f>Sheet1!E87&amp;" "&amp;Sheet1!F87</f>
        <v> </v>
      </c>
      <c r="D81" s="28"/>
      <c r="E81" s="28"/>
      <c r="F81" s="28"/>
      <c r="G81" s="91"/>
      <c r="H81" s="91"/>
      <c r="I81" s="85"/>
      <c r="J81" s="85"/>
      <c r="K81" s="85"/>
      <c r="L81" s="85"/>
      <c r="M81" s="85"/>
      <c r="N81" s="85"/>
      <c r="O81" s="92"/>
      <c r="P81" s="24"/>
      <c r="Q81" s="27"/>
      <c r="R81" s="27"/>
      <c r="S81" s="27"/>
      <c r="T81" s="27"/>
      <c r="U81" s="24"/>
      <c r="V81" s="28"/>
      <c r="W81" s="27"/>
      <c r="X81" s="28"/>
      <c r="Y81" s="16"/>
    </row>
    <row r="82" spans="1:25" ht="12.75">
      <c r="A82" s="91"/>
      <c r="B82" s="25"/>
      <c r="C82" s="25"/>
      <c r="D82" s="28"/>
      <c r="E82" s="28"/>
      <c r="F82" s="28"/>
      <c r="G82" s="91"/>
      <c r="H82" s="91"/>
      <c r="I82" s="85"/>
      <c r="J82" s="85"/>
      <c r="K82" s="85"/>
      <c r="L82" s="85"/>
      <c r="M82" s="85"/>
      <c r="N82" s="85"/>
      <c r="O82" s="92"/>
      <c r="P82" s="24"/>
      <c r="Q82" s="27"/>
      <c r="R82" s="27"/>
      <c r="S82" s="27"/>
      <c r="T82" s="27"/>
      <c r="U82" s="24"/>
      <c r="V82" s="28"/>
      <c r="W82" s="27"/>
      <c r="X82" s="28"/>
      <c r="Y82" s="16"/>
    </row>
    <row r="83" spans="1:25" ht="12.75">
      <c r="A83" s="91"/>
      <c r="B83" s="25"/>
      <c r="C83" s="25"/>
      <c r="D83" s="28"/>
      <c r="E83" s="28"/>
      <c r="F83" s="28"/>
      <c r="G83" s="91"/>
      <c r="H83" s="91"/>
      <c r="I83" s="123"/>
      <c r="J83" s="123"/>
      <c r="K83" s="123"/>
      <c r="L83" s="123"/>
      <c r="M83" s="85"/>
      <c r="N83" s="85"/>
      <c r="O83" s="92"/>
      <c r="P83" s="24"/>
      <c r="Q83" s="27"/>
      <c r="R83" s="27"/>
      <c r="S83" s="27"/>
      <c r="T83" s="27"/>
      <c r="U83" s="24"/>
      <c r="V83" s="28"/>
      <c r="W83" s="27"/>
      <c r="X83" s="28"/>
      <c r="Y83" s="16"/>
    </row>
    <row r="84" spans="1:25" ht="12.75">
      <c r="A84" s="91"/>
      <c r="B84" s="25"/>
      <c r="C84" s="25"/>
      <c r="D84" s="28"/>
      <c r="E84" s="28"/>
      <c r="F84" s="28"/>
      <c r="G84" s="91"/>
      <c r="H84" s="91"/>
      <c r="I84" s="85"/>
      <c r="J84" s="85"/>
      <c r="K84" s="85"/>
      <c r="L84" s="85"/>
      <c r="M84" s="85"/>
      <c r="N84" s="85"/>
      <c r="O84" s="92"/>
      <c r="P84" s="24"/>
      <c r="Q84" s="27"/>
      <c r="R84" s="27"/>
      <c r="S84" s="27"/>
      <c r="T84" s="27"/>
      <c r="U84" s="24"/>
      <c r="V84" s="28"/>
      <c r="W84" s="27"/>
      <c r="X84" s="28"/>
      <c r="Y84" s="16"/>
    </row>
    <row r="85" spans="1:27" ht="15.75">
      <c r="A85" s="91"/>
      <c r="B85" s="97"/>
      <c r="C85" s="97"/>
      <c r="D85" s="91"/>
      <c r="E85" s="91"/>
      <c r="F85" s="91"/>
      <c r="G85" s="75"/>
      <c r="H85" s="75"/>
      <c r="I85" s="91"/>
      <c r="J85" s="91"/>
      <c r="K85" s="91"/>
      <c r="L85" s="91"/>
      <c r="M85" s="96"/>
      <c r="N85" s="75"/>
      <c r="O85" s="85"/>
      <c r="P85" s="92"/>
      <c r="Q85" s="86"/>
      <c r="R85" s="16"/>
      <c r="S85" s="16"/>
      <c r="T85" s="16"/>
      <c r="U85" s="16"/>
      <c r="V85" s="16"/>
      <c r="W85" s="70"/>
      <c r="X85" s="68"/>
      <c r="Y85" s="69"/>
      <c r="Z85" s="16"/>
      <c r="AA85" s="16"/>
    </row>
    <row r="86" spans="1:27" ht="15.75">
      <c r="A86" s="91"/>
      <c r="B86" s="97"/>
      <c r="C86" s="97"/>
      <c r="D86" s="91"/>
      <c r="E86" s="91"/>
      <c r="F86" s="91"/>
      <c r="G86" s="75"/>
      <c r="H86" s="75"/>
      <c r="I86" s="91"/>
      <c r="J86" s="91"/>
      <c r="K86" s="91"/>
      <c r="L86" s="91"/>
      <c r="M86" s="96"/>
      <c r="N86" s="75"/>
      <c r="O86" s="85"/>
      <c r="P86" s="92"/>
      <c r="Q86" s="86"/>
      <c r="R86" s="16"/>
      <c r="S86" s="16"/>
      <c r="T86" s="16"/>
      <c r="U86" s="16"/>
      <c r="V86" s="16"/>
      <c r="W86" s="70"/>
      <c r="X86" s="68"/>
      <c r="Y86" s="69"/>
      <c r="Z86" s="16"/>
      <c r="AA86" s="16"/>
    </row>
    <row r="87" spans="1:27" ht="15.75">
      <c r="A87" s="91"/>
      <c r="B87" s="97"/>
      <c r="C87" s="97"/>
      <c r="D87" s="91"/>
      <c r="E87" s="91"/>
      <c r="F87" s="91"/>
      <c r="G87" s="75"/>
      <c r="H87" s="75"/>
      <c r="I87" s="91"/>
      <c r="J87" s="91"/>
      <c r="K87" s="91"/>
      <c r="L87" s="91"/>
      <c r="M87" s="96"/>
      <c r="N87" s="75"/>
      <c r="O87" s="85"/>
      <c r="P87" s="92"/>
      <c r="Q87" s="86"/>
      <c r="R87" s="16"/>
      <c r="S87" s="16"/>
      <c r="T87" s="16"/>
      <c r="U87" s="16"/>
      <c r="V87" s="16"/>
      <c r="W87" s="70"/>
      <c r="X87" s="68"/>
      <c r="Y87" s="69"/>
      <c r="Z87" s="16"/>
      <c r="AA87" s="16"/>
    </row>
    <row r="88" spans="1:27" ht="15.75">
      <c r="A88" s="91"/>
      <c r="B88" s="97"/>
      <c r="C88" s="97"/>
      <c r="D88" s="91"/>
      <c r="E88" s="91"/>
      <c r="F88" s="91"/>
      <c r="G88" s="75"/>
      <c r="H88" s="75"/>
      <c r="I88" s="91"/>
      <c r="J88" s="91"/>
      <c r="K88" s="91"/>
      <c r="L88" s="91"/>
      <c r="M88" s="96"/>
      <c r="N88" s="75"/>
      <c r="O88" s="85"/>
      <c r="P88" s="92"/>
      <c r="Q88" s="83"/>
      <c r="R88" s="16"/>
      <c r="S88" s="16"/>
      <c r="T88" s="16"/>
      <c r="U88" s="16"/>
      <c r="V88" s="16"/>
      <c r="W88" s="67"/>
      <c r="X88" s="68"/>
      <c r="Y88" s="69"/>
      <c r="Z88" s="16"/>
      <c r="AA88" s="16"/>
    </row>
    <row r="89" spans="1:27" ht="15.75">
      <c r="A89" s="16"/>
      <c r="B89" s="87"/>
      <c r="C89" s="87"/>
      <c r="D89" s="27"/>
      <c r="E89" s="27"/>
      <c r="F89" s="27"/>
      <c r="G89" s="16"/>
      <c r="H89" s="16"/>
      <c r="I89" s="16"/>
      <c r="J89" s="16"/>
      <c r="K89" s="16"/>
      <c r="L89" s="16"/>
      <c r="M89" s="88"/>
      <c r="N89" s="16"/>
      <c r="O89" s="16"/>
      <c r="P89" s="16"/>
      <c r="Q89" s="83"/>
      <c r="R89" s="16"/>
      <c r="S89" s="16"/>
      <c r="T89" s="16"/>
      <c r="U89" s="16"/>
      <c r="V89" s="16"/>
      <c r="W89" s="70"/>
      <c r="X89" s="68"/>
      <c r="Y89" s="69"/>
      <c r="Z89" s="16"/>
      <c r="AA89" s="16"/>
    </row>
    <row r="90" spans="1:27" ht="15.75">
      <c r="A90" s="16"/>
      <c r="B90" s="87"/>
      <c r="C90" s="87"/>
      <c r="D90" s="27"/>
      <c r="E90" s="27"/>
      <c r="F90" s="27"/>
      <c r="G90" s="16"/>
      <c r="H90" s="16"/>
      <c r="I90" s="16"/>
      <c r="J90" s="16"/>
      <c r="K90" s="16"/>
      <c r="L90" s="16"/>
      <c r="M90" s="89"/>
      <c r="N90" s="16"/>
      <c r="O90" s="16"/>
      <c r="P90" s="16"/>
      <c r="Q90" s="83"/>
      <c r="R90" s="16"/>
      <c r="S90" s="16"/>
      <c r="T90" s="16"/>
      <c r="U90" s="16"/>
      <c r="V90" s="16"/>
      <c r="W90" s="70"/>
      <c r="X90" s="68"/>
      <c r="Y90" s="69"/>
      <c r="Z90" s="16"/>
      <c r="AA90" s="16"/>
    </row>
    <row r="91" spans="1:27" ht="15.75">
      <c r="A91" s="16"/>
      <c r="B91" s="87"/>
      <c r="C91" s="87"/>
      <c r="D91" s="27"/>
      <c r="E91" s="27"/>
      <c r="F91" s="27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83"/>
      <c r="R91" s="16"/>
      <c r="S91" s="16"/>
      <c r="T91" s="16"/>
      <c r="U91" s="16"/>
      <c r="V91" s="16"/>
      <c r="W91" s="70"/>
      <c r="X91" s="68"/>
      <c r="Y91" s="69"/>
      <c r="Z91" s="16"/>
      <c r="AA91" s="16"/>
    </row>
    <row r="92" spans="1:27" ht="12.75">
      <c r="A92" s="16"/>
      <c r="B92" s="87"/>
      <c r="C92" s="87"/>
      <c r="D92" s="27"/>
      <c r="E92" s="27"/>
      <c r="F92" s="27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83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3:27" ht="12.75">
      <c r="C93" s="1"/>
      <c r="Q93" s="26"/>
      <c r="W93" s="16"/>
      <c r="X93" s="16"/>
      <c r="Y93" s="16"/>
      <c r="Z93" s="16"/>
      <c r="AA93" s="16"/>
    </row>
    <row r="94" spans="3:27" ht="12.75">
      <c r="C94" s="1"/>
      <c r="Q94" s="26"/>
      <c r="W94" s="16"/>
      <c r="X94" s="16"/>
      <c r="Y94" s="16"/>
      <c r="Z94" s="16"/>
      <c r="AA94" s="16"/>
    </row>
    <row r="95" spans="3:27" ht="12.75">
      <c r="C95" s="1"/>
      <c r="Q95" s="26"/>
      <c r="Z95" s="16"/>
      <c r="AA95" s="16"/>
    </row>
    <row r="96" spans="3:17" ht="12.75">
      <c r="C96" s="1"/>
      <c r="Q96" s="26"/>
    </row>
    <row r="97" spans="3:17" ht="12.75">
      <c r="C97" s="1"/>
      <c r="Q97" s="26"/>
    </row>
    <row r="98" spans="3:17" ht="12.75">
      <c r="C98" s="1"/>
      <c r="Q98" s="26"/>
    </row>
    <row r="99" spans="3:17" ht="12.75">
      <c r="C99" s="1"/>
      <c r="Q99" s="26"/>
    </row>
    <row r="100" spans="3:17" ht="12.75">
      <c r="C100" s="1"/>
      <c r="Q100" s="26"/>
    </row>
    <row r="101" spans="3:17" ht="12.75">
      <c r="C101" s="1"/>
      <c r="Q101" s="26"/>
    </row>
    <row r="102" spans="3:17" ht="12.75">
      <c r="C102" s="1"/>
      <c r="Q102" s="26"/>
    </row>
    <row r="103" spans="3:17" ht="12.75">
      <c r="C103" s="1"/>
      <c r="Q103" s="26"/>
    </row>
    <row r="104" spans="3:17" ht="12.75">
      <c r="C104" s="1"/>
      <c r="Q104" s="26"/>
    </row>
    <row r="105" spans="3:17" ht="12.75">
      <c r="C105" s="1"/>
      <c r="Q105" s="26"/>
    </row>
    <row r="106" spans="3:17" ht="12.75">
      <c r="C106" s="1"/>
      <c r="Q106" s="26"/>
    </row>
    <row r="107" spans="3:17" ht="12.75">
      <c r="C107" s="1"/>
      <c r="Q107" s="26"/>
    </row>
    <row r="108" spans="3:17" ht="12.75">
      <c r="C108" s="1"/>
      <c r="Q108" s="26"/>
    </row>
    <row r="109" spans="3:17" ht="12.75">
      <c r="C109" s="1"/>
      <c r="Q109" s="26"/>
    </row>
    <row r="110" spans="3:17" ht="12.75">
      <c r="C110" s="1"/>
      <c r="Q110" s="26"/>
    </row>
    <row r="111" spans="3:17" ht="12.75">
      <c r="C111" s="1"/>
      <c r="Q111" s="26"/>
    </row>
    <row r="112" spans="3:17" ht="12.75">
      <c r="C112" s="1"/>
      <c r="Q112" s="26"/>
    </row>
    <row r="113" spans="3:17" ht="12.75">
      <c r="C113" s="1"/>
      <c r="Q113" s="26"/>
    </row>
    <row r="114" spans="3:17" ht="12.75">
      <c r="C114" s="1"/>
      <c r="Q114" s="26"/>
    </row>
    <row r="115" spans="3:17" ht="12.75">
      <c r="C115" s="1"/>
      <c r="Q115" s="26"/>
    </row>
    <row r="116" spans="3:17" ht="12.75">
      <c r="C116" s="1"/>
      <c r="Q116" s="26"/>
    </row>
    <row r="117" spans="3:17" ht="12.75">
      <c r="C117" s="1"/>
      <c r="Q117" s="26"/>
    </row>
    <row r="118" spans="3:17" ht="12.75">
      <c r="C118" s="1"/>
      <c r="Q118" s="26"/>
    </row>
    <row r="119" spans="3:17" ht="12.75">
      <c r="C119" s="1"/>
      <c r="Q119" s="26"/>
    </row>
    <row r="120" spans="3:17" ht="12.75">
      <c r="C120" s="1"/>
      <c r="Q120" s="26"/>
    </row>
    <row r="121" spans="3:17" ht="12.75">
      <c r="C121" s="1"/>
      <c r="Q121" s="26"/>
    </row>
    <row r="122" spans="3:17" ht="12.75">
      <c r="C122" s="1"/>
      <c r="Q122" s="26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5" width="12.57421875" style="12" customWidth="1"/>
    <col min="6" max="6" width="12.57421875" style="13" customWidth="1"/>
    <col min="7" max="9" width="17.7109375" style="13" customWidth="1"/>
    <col min="10" max="10" width="19.57421875" style="13" customWidth="1"/>
    <col min="11" max="11" width="13.57421875" style="13" customWidth="1"/>
    <col min="12" max="12" width="13.28125" style="12" customWidth="1"/>
    <col min="13" max="13" width="6.7109375" style="12" customWidth="1"/>
    <col min="14" max="16384" width="9.140625" style="12" customWidth="1"/>
  </cols>
  <sheetData>
    <row r="1" spans="1:14" ht="18.75" customHeight="1">
      <c r="A1" s="145" t="s">
        <v>1</v>
      </c>
      <c r="B1" s="146"/>
      <c r="C1" s="146"/>
      <c r="D1" s="146"/>
      <c r="E1" s="146"/>
      <c r="F1" s="146"/>
      <c r="G1" s="146"/>
      <c r="H1" s="146"/>
      <c r="I1" s="146"/>
      <c r="J1" s="146"/>
      <c r="K1" s="138"/>
      <c r="L1" s="139"/>
      <c r="M1" s="18"/>
      <c r="N1" s="18"/>
    </row>
    <row r="2" spans="1:14" ht="15">
      <c r="A2" s="36" t="s">
        <v>2</v>
      </c>
      <c r="B2" s="18"/>
      <c r="C2" s="41" t="s">
        <v>18</v>
      </c>
      <c r="D2" s="41"/>
      <c r="E2" s="41"/>
      <c r="F2" s="17"/>
      <c r="G2" s="37" t="s">
        <v>3</v>
      </c>
      <c r="H2" s="37"/>
      <c r="I2" s="37"/>
      <c r="J2" s="65" t="s">
        <v>4</v>
      </c>
      <c r="K2" s="107"/>
      <c r="L2" s="38"/>
      <c r="M2" s="18"/>
      <c r="N2" s="18"/>
    </row>
    <row r="3" spans="1:14" ht="15">
      <c r="A3" s="42" t="s">
        <v>29</v>
      </c>
      <c r="B3" s="64"/>
      <c r="C3" s="39"/>
      <c r="D3" s="39"/>
      <c r="E3" s="39"/>
      <c r="F3" s="17"/>
      <c r="G3" s="17"/>
      <c r="H3" s="17"/>
      <c r="I3" s="17"/>
      <c r="J3" s="17"/>
      <c r="K3" s="18"/>
      <c r="L3" s="38"/>
      <c r="M3" s="18"/>
      <c r="N3" s="18"/>
    </row>
    <row r="4" spans="1:14" ht="12.75" customHeight="1" thickBot="1">
      <c r="A4" s="77"/>
      <c r="B4" s="78"/>
      <c r="C4" s="78"/>
      <c r="D4" s="78"/>
      <c r="E4" s="78"/>
      <c r="F4" s="79"/>
      <c r="G4" s="79"/>
      <c r="H4" s="79"/>
      <c r="I4" s="79"/>
      <c r="J4" s="79"/>
      <c r="K4" s="78"/>
      <c r="L4" s="80"/>
      <c r="M4" s="18"/>
      <c r="N4" s="18"/>
    </row>
    <row r="5" spans="1:13" ht="26.25" customHeight="1" thickBot="1">
      <c r="A5" s="40" t="s">
        <v>17</v>
      </c>
      <c r="B5" s="19"/>
      <c r="C5" s="108" t="s">
        <v>28</v>
      </c>
      <c r="D5" s="109"/>
      <c r="E5" s="109"/>
      <c r="F5" s="109"/>
      <c r="G5" s="109"/>
      <c r="H5" s="109"/>
      <c r="I5" s="109"/>
      <c r="J5" s="109"/>
      <c r="K5" s="143" t="s">
        <v>15</v>
      </c>
      <c r="L5" s="143" t="s">
        <v>5</v>
      </c>
      <c r="M5" s="18"/>
    </row>
    <row r="6" spans="1:13" ht="13.5" thickBot="1">
      <c r="A6" s="66" t="s">
        <v>6</v>
      </c>
      <c r="B6" s="20" t="s">
        <v>13</v>
      </c>
      <c r="C6" s="140" t="s">
        <v>25</v>
      </c>
      <c r="D6" s="141"/>
      <c r="E6" s="141"/>
      <c r="F6" s="141"/>
      <c r="G6" s="140" t="s">
        <v>14</v>
      </c>
      <c r="H6" s="141"/>
      <c r="I6" s="141"/>
      <c r="J6" s="142"/>
      <c r="K6" s="144"/>
      <c r="L6" s="144"/>
      <c r="M6" s="18"/>
    </row>
    <row r="7" spans="1:13" ht="12.75">
      <c r="A7" s="110"/>
      <c r="B7" s="111"/>
      <c r="C7" s="112" t="s">
        <v>22</v>
      </c>
      <c r="D7" s="129" t="s">
        <v>23</v>
      </c>
      <c r="E7" s="129" t="s">
        <v>251</v>
      </c>
      <c r="F7" s="113" t="s">
        <v>252</v>
      </c>
      <c r="G7" s="112" t="s">
        <v>26</v>
      </c>
      <c r="H7" s="128" t="s">
        <v>27</v>
      </c>
      <c r="I7" s="128" t="s">
        <v>253</v>
      </c>
      <c r="J7" s="114" t="s">
        <v>254</v>
      </c>
      <c r="K7" s="144"/>
      <c r="L7" s="144"/>
      <c r="M7" s="18"/>
    </row>
    <row r="8" spans="1:13" ht="12.75">
      <c r="A8" s="72" t="str">
        <f>IF(ISBLANK(Rezultati!B2),"",Rezultati!B2)</f>
        <v>3/2019</v>
      </c>
      <c r="B8" s="73" t="str">
        <f>IF(ISBLANK(Rezultati!C2),"",Rezultati!C2)</f>
        <v>Andrija Jeknić</v>
      </c>
      <c r="C8" s="115">
        <f>IF(ISBLANK(Rezultati!D2),"",Rezultati!D2)</f>
      </c>
      <c r="D8" s="115">
        <f>IF(ISBLANK(Rezultati!E2),"",Rezultati!E2)</f>
        <v>20</v>
      </c>
      <c r="E8" s="115">
        <f>IF(ISBLANK(Rezultati!F2),"",Rezultati!F2)</f>
      </c>
      <c r="F8" s="115">
        <f>IF(ISBLANK(Rezultati!G2),"",Rezultati!G2)</f>
      </c>
      <c r="G8" s="115">
        <f>IF(ISBLANK(Rezultati!I2),"",Rezultati!I2)</f>
        <v>17</v>
      </c>
      <c r="H8" s="115">
        <f>IF(ISBLANK(Rezultati!J2),"",Rezultati!J2)</f>
      </c>
      <c r="I8" s="115">
        <f>IF(ISBLANK(Rezultati!K2),"",Rezultati!K2)</f>
      </c>
      <c r="J8" s="115">
        <f>IF(ISBLANK(Rezultati!L2),"",Rezultati!L2)</f>
      </c>
      <c r="K8" s="115">
        <f>IF(ISBLANK(Rezultati!N2),"",Rezultati!N2)</f>
        <v>37</v>
      </c>
      <c r="L8" s="116" t="str">
        <f>IF(Rezultati!N2&lt;50,"F",IF(Rezultati!N2&lt;60,"E",IF(Rezultati!N2&lt;70,"D",IF(Rezultati!N2&lt;80,"C",IF(Rezultati!N2&lt;90,"B","A")))))</f>
        <v>F</v>
      </c>
      <c r="M8" s="18"/>
    </row>
    <row r="9" spans="1:13" ht="12.75">
      <c r="A9" s="72" t="str">
        <f>IF(ISBLANK(Rezultati!B3),"",Rezultati!B3)</f>
        <v>4/2019</v>
      </c>
      <c r="B9" s="73" t="str">
        <f>IF(ISBLANK(Rezultati!C3),"",Rezultati!C3)</f>
        <v>Tamara Ćurić</v>
      </c>
      <c r="C9" s="115">
        <f>IF(ISBLANK(Rezultati!D3),"",Rezultati!D3)</f>
        <v>15</v>
      </c>
      <c r="D9" s="115">
        <f>IF(ISBLANK(Rezultati!E3),"",Rezultati!E3)</f>
        <v>30</v>
      </c>
      <c r="E9" s="115">
        <f>IF(ISBLANK(Rezultati!F3),"",Rezultati!F3)</f>
      </c>
      <c r="F9" s="115">
        <f>IF(ISBLANK(Rezultati!G3),"",Rezultati!G3)</f>
      </c>
      <c r="G9" s="115">
        <f>IF(ISBLANK(Rezultati!I3),"",Rezultati!I3)</f>
      </c>
      <c r="H9" s="115">
        <f>IF(ISBLANK(Rezultati!J3),"",Rezultati!J3)</f>
      </c>
      <c r="I9" s="115">
        <f>IF(ISBLANK(Rezultati!K3),"",Rezultati!K3)</f>
      </c>
      <c r="J9" s="115">
        <f>IF(ISBLANK(Rezultati!L3),"",Rezultati!L3)</f>
      </c>
      <c r="K9" s="115">
        <f>IF(ISBLANK(Rezultati!N3),"",Rezultati!N3)</f>
        <v>30</v>
      </c>
      <c r="L9" s="116" t="str">
        <f>IF(Rezultati!N3&lt;50,"F",IF(Rezultati!N3&lt;60,"E",IF(Rezultati!N3&lt;70,"D",IF(Rezultati!N3&lt;80,"C",IF(Rezultati!N3&lt;90,"B","A")))))</f>
        <v>F</v>
      </c>
      <c r="M9" s="18"/>
    </row>
    <row r="10" spans="1:13" ht="12.75">
      <c r="A10" s="72" t="str">
        <f>IF(ISBLANK(Rezultati!B4),"",Rezultati!B4)</f>
        <v>5/2019</v>
      </c>
      <c r="B10" s="73" t="str">
        <f>IF(ISBLANK(Rezultati!C4),"",Rezultati!C4)</f>
        <v>Veselin Ostojić</v>
      </c>
      <c r="C10" s="115">
        <f>IF(ISBLANK(Rezultati!D4),"",Rezultati!D4)</f>
        <v>32</v>
      </c>
      <c r="D10" s="115">
        <f>IF(ISBLANK(Rezultati!E4),"",Rezultati!E4)</f>
      </c>
      <c r="E10" s="115">
        <f>IF(ISBLANK(Rezultati!F4),"",Rezultati!F4)</f>
      </c>
      <c r="F10" s="115">
        <f>IF(ISBLANK(Rezultati!G4),"",Rezultati!G4)</f>
      </c>
      <c r="G10" s="115">
        <f>IF(ISBLANK(Rezultati!I4),"",Rezultati!I4)</f>
        <v>39</v>
      </c>
      <c r="H10" s="115">
        <f>IF(ISBLANK(Rezultati!J4),"",Rezultati!J4)</f>
      </c>
      <c r="I10" s="115">
        <f>IF(ISBLANK(Rezultati!K4),"",Rezultati!K4)</f>
      </c>
      <c r="J10" s="115">
        <f>IF(ISBLANK(Rezultati!L4),"",Rezultati!L4)</f>
      </c>
      <c r="K10" s="115">
        <f>IF(ISBLANK(Rezultati!N4),"",Rezultati!N4)</f>
        <v>71</v>
      </c>
      <c r="L10" s="116" t="str">
        <f>IF(Rezultati!N4&lt;50,"F",IF(Rezultati!N4&lt;60,"E",IF(Rezultati!N4&lt;70,"D",IF(Rezultati!N4&lt;80,"C",IF(Rezultati!N4&lt;90,"B","A")))))</f>
        <v>C</v>
      </c>
      <c r="M10" s="18"/>
    </row>
    <row r="11" spans="1:13" ht="12.75">
      <c r="A11" s="72" t="str">
        <f>IF(ISBLANK(Rezultati!B5),"",Rezultati!B5)</f>
        <v>6/2019</v>
      </c>
      <c r="B11" s="73" t="str">
        <f>IF(ISBLANK(Rezultati!C5),"",Rezultati!C5)</f>
        <v>Ilija Aleksić</v>
      </c>
      <c r="C11" s="115">
        <f>IF(ISBLANK(Rezultati!D5),"",Rezultati!D5)</f>
      </c>
      <c r="D11" s="115">
        <f>IF(ISBLANK(Rezultati!E5),"",Rezultati!E5)</f>
        <v>28</v>
      </c>
      <c r="E11" s="115">
        <f>IF(ISBLANK(Rezultati!F5),"",Rezultati!F5)</f>
      </c>
      <c r="F11" s="115">
        <f>IF(ISBLANK(Rezultati!G5),"",Rezultati!G5)</f>
      </c>
      <c r="G11" s="115">
        <f>IF(ISBLANK(Rezultati!I5),"",Rezultati!I5)</f>
        <v>8</v>
      </c>
      <c r="H11" s="115">
        <f>IF(ISBLANK(Rezultati!J5),"",Rezultati!J5)</f>
      </c>
      <c r="I11" s="115">
        <f>IF(ISBLANK(Rezultati!K5),"",Rezultati!K5)</f>
      </c>
      <c r="J11" s="115">
        <f>IF(ISBLANK(Rezultati!L5),"",Rezultati!L5)</f>
      </c>
      <c r="K11" s="115">
        <f>IF(ISBLANK(Rezultati!N5),"",Rezultati!N5)</f>
        <v>36</v>
      </c>
      <c r="L11" s="116" t="str">
        <f>IF(Rezultati!N5&lt;50,"F",IF(Rezultati!N5&lt;60,"E",IF(Rezultati!N5&lt;70,"D",IF(Rezultati!N5&lt;80,"C",IF(Rezultati!N5&lt;90,"B","A")))))</f>
        <v>F</v>
      </c>
      <c r="M11" s="18"/>
    </row>
    <row r="12" spans="1:13" ht="12.75">
      <c r="A12" s="72" t="str">
        <f>IF(ISBLANK(Rezultati!B6),"",Rezultati!B6)</f>
        <v>7/2019</v>
      </c>
      <c r="B12" s="73" t="str">
        <f>IF(ISBLANK(Rezultati!C6),"",Rezultati!C6)</f>
        <v>Dejan Adžović</v>
      </c>
      <c r="C12" s="115">
        <f>IF(ISBLANK(Rezultati!D6),"",Rezultati!D6)</f>
        <v>20</v>
      </c>
      <c r="D12" s="115">
        <f>IF(ISBLANK(Rezultati!E6),"",Rezultati!E6)</f>
        <v>27</v>
      </c>
      <c r="E12" s="115">
        <f>IF(ISBLANK(Rezultati!F6),"",Rezultati!F6)</f>
      </c>
      <c r="F12" s="115">
        <f>IF(ISBLANK(Rezultati!G6),"",Rezultati!G6)</f>
      </c>
      <c r="G12" s="115">
        <f>IF(ISBLANK(Rezultati!I6),"",Rezultati!I6)</f>
        <v>23</v>
      </c>
      <c r="H12" s="115">
        <f>IF(ISBLANK(Rezultati!J6),"",Rezultati!J6)</f>
      </c>
      <c r="I12" s="115">
        <f>IF(ISBLANK(Rezultati!K6),"",Rezultati!K6)</f>
      </c>
      <c r="J12" s="115">
        <f>IF(ISBLANK(Rezultati!L6),"",Rezultati!L6)</f>
      </c>
      <c r="K12" s="115">
        <f>IF(ISBLANK(Rezultati!N6),"",Rezultati!N6)</f>
        <v>50</v>
      </c>
      <c r="L12" s="116" t="str">
        <f>IF(Rezultati!N6&lt;50,"F",IF(Rezultati!N6&lt;60,"E",IF(Rezultati!N6&lt;70,"D",IF(Rezultati!N6&lt;80,"C",IF(Rezultati!N6&lt;90,"B","A")))))</f>
        <v>E</v>
      </c>
      <c r="M12" s="18"/>
    </row>
    <row r="13" spans="1:13" ht="12.75">
      <c r="A13" s="72" t="str">
        <f>IF(ISBLANK(Rezultati!B7),"",Rezultati!B7)</f>
        <v>11/2019</v>
      </c>
      <c r="B13" s="73" t="str">
        <f>IF(ISBLANK(Rezultati!C7),"",Rezultati!C7)</f>
        <v>Aleksandar Paunović</v>
      </c>
      <c r="C13" s="115">
        <f>IF(ISBLANK(Rezultati!D7),"",Rezultati!D7)</f>
      </c>
      <c r="D13" s="115">
        <f>IF(ISBLANK(Rezultati!E7),"",Rezultati!E7)</f>
      </c>
      <c r="E13" s="115">
        <f>IF(ISBLANK(Rezultati!F7),"",Rezultati!F7)</f>
      </c>
      <c r="F13" s="115">
        <f>IF(ISBLANK(Rezultati!G7),"",Rezultati!G7)</f>
      </c>
      <c r="G13" s="115">
        <f>IF(ISBLANK(Rezultati!I7),"",Rezultati!I7)</f>
      </c>
      <c r="H13" s="115">
        <f>IF(ISBLANK(Rezultati!J7),"",Rezultati!J7)</f>
      </c>
      <c r="I13" s="115">
        <f>IF(ISBLANK(Rezultati!K7),"",Rezultati!K7)</f>
      </c>
      <c r="J13" s="115">
        <f>IF(ISBLANK(Rezultati!L7),"",Rezultati!L7)</f>
      </c>
      <c r="K13" s="115">
        <f>IF(ISBLANK(Rezultati!N7),"",Rezultati!N7)</f>
        <v>0</v>
      </c>
      <c r="L13" s="116" t="str">
        <f>IF(Rezultati!N7&lt;50,"F",IF(Rezultati!N7&lt;60,"E",IF(Rezultati!N7&lt;70,"D",IF(Rezultati!N7&lt;80,"C",IF(Rezultati!N7&lt;90,"B","A")))))</f>
        <v>F</v>
      </c>
      <c r="M13" s="18"/>
    </row>
    <row r="14" spans="1:13" ht="12.75">
      <c r="A14" s="72" t="str">
        <f>IF(ISBLANK(Rezultati!B8),"",Rezultati!B8)</f>
        <v>17/2019</v>
      </c>
      <c r="B14" s="73" t="str">
        <f>IF(ISBLANK(Rezultati!C8),"",Rezultati!C8)</f>
        <v>Milica Đukić</v>
      </c>
      <c r="C14" s="115">
        <f>IF(ISBLANK(Rezultati!D8),"",Rezultati!D8)</f>
        <v>29</v>
      </c>
      <c r="D14" s="115">
        <f>IF(ISBLANK(Rezultati!E8),"",Rezultati!E8)</f>
        <v>36</v>
      </c>
      <c r="E14" s="115">
        <f>IF(ISBLANK(Rezultati!F8),"",Rezultati!F8)</f>
      </c>
      <c r="F14" s="115">
        <f>IF(ISBLANK(Rezultati!G8),"",Rezultati!G8)</f>
      </c>
      <c r="G14" s="115">
        <f>IF(ISBLANK(Rezultati!I8),"",Rezultati!I8)</f>
        <v>54</v>
      </c>
      <c r="H14" s="115">
        <f>IF(ISBLANK(Rezultati!J8),"",Rezultati!J8)</f>
      </c>
      <c r="I14" s="115">
        <f>IF(ISBLANK(Rezultati!K8),"",Rezultati!K8)</f>
      </c>
      <c r="J14" s="115">
        <f>IF(ISBLANK(Rezultati!L8),"",Rezultati!L8)</f>
      </c>
      <c r="K14" s="115">
        <f>IF(ISBLANK(Rezultati!N8),"",Rezultati!N8)</f>
        <v>90</v>
      </c>
      <c r="L14" s="116" t="str">
        <f>IF(Rezultati!N8&lt;50,"F",IF(Rezultati!N8&lt;60,"E",IF(Rezultati!N8&lt;70,"D",IF(Rezultati!N8&lt;80,"C",IF(Rezultati!N8&lt;90,"B","A")))))</f>
        <v>A</v>
      </c>
      <c r="M14" s="18"/>
    </row>
    <row r="15" spans="1:13" ht="12.75">
      <c r="A15" s="72" t="str">
        <f>IF(ISBLANK(Rezultati!B9),"",Rezultati!B9)</f>
        <v>22/2019</v>
      </c>
      <c r="B15" s="73" t="str">
        <f>IF(ISBLANK(Rezultati!C9),"",Rezultati!C9)</f>
        <v>Milorad Obradović</v>
      </c>
      <c r="C15" s="115">
        <f>IF(ISBLANK(Rezultati!D9),"",Rezultati!D9)</f>
        <v>40</v>
      </c>
      <c r="D15" s="115">
        <f>IF(ISBLANK(Rezultati!E9),"",Rezultati!E9)</f>
      </c>
      <c r="E15" s="115">
        <f>IF(ISBLANK(Rezultati!F9),"",Rezultati!F9)</f>
      </c>
      <c r="F15" s="115">
        <f>IF(ISBLANK(Rezultati!G9),"",Rezultati!G9)</f>
      </c>
      <c r="G15" s="115">
        <f>IF(ISBLANK(Rezultati!I9),"",Rezultati!I9)</f>
        <v>50</v>
      </c>
      <c r="H15" s="115">
        <f>IF(ISBLANK(Rezultati!J9),"",Rezultati!J9)</f>
      </c>
      <c r="I15" s="115">
        <f>IF(ISBLANK(Rezultati!K9),"",Rezultati!K9)</f>
      </c>
      <c r="J15" s="115">
        <f>IF(ISBLANK(Rezultati!L9),"",Rezultati!L9)</f>
      </c>
      <c r="K15" s="115">
        <f>IF(ISBLANK(Rezultati!N9),"",Rezultati!N9)</f>
        <v>90</v>
      </c>
      <c r="L15" s="116" t="str">
        <f>IF(Rezultati!N9&lt;50,"F",IF(Rezultati!N9&lt;60,"E",IF(Rezultati!N9&lt;70,"D",IF(Rezultati!N9&lt;80,"C",IF(Rezultati!N9&lt;90,"B","A")))))</f>
        <v>A</v>
      </c>
      <c r="M15" s="18"/>
    </row>
    <row r="16" spans="1:13" ht="12.75">
      <c r="A16" s="72" t="str">
        <f>IF(ISBLANK(Rezultati!B10),"",Rezultati!B10)</f>
        <v>26/2019</v>
      </c>
      <c r="B16" s="73" t="str">
        <f>IF(ISBLANK(Rezultati!C10),"",Rezultati!C10)</f>
        <v>Irena Laković</v>
      </c>
      <c r="C16" s="115">
        <f>IF(ISBLANK(Rezultati!D10),"",Rezultati!D10)</f>
        <v>40</v>
      </c>
      <c r="D16" s="115">
        <f>IF(ISBLANK(Rezultati!E10),"",Rezultati!E10)</f>
      </c>
      <c r="E16" s="115">
        <f>IF(ISBLANK(Rezultati!F10),"",Rezultati!F10)</f>
      </c>
      <c r="F16" s="115">
        <f>IF(ISBLANK(Rezultati!G10),"",Rezultati!G10)</f>
      </c>
      <c r="G16" s="115">
        <f>IF(ISBLANK(Rezultati!I10),"",Rezultati!I10)</f>
        <v>55</v>
      </c>
      <c r="H16" s="115">
        <f>IF(ISBLANK(Rezultati!J10),"",Rezultati!J10)</f>
      </c>
      <c r="I16" s="115">
        <f>IF(ISBLANK(Rezultati!K10),"",Rezultati!K10)</f>
      </c>
      <c r="J16" s="115">
        <f>IF(ISBLANK(Rezultati!L10),"",Rezultati!L10)</f>
      </c>
      <c r="K16" s="115">
        <f>IF(ISBLANK(Rezultati!N10),"",Rezultati!N10)</f>
        <v>95</v>
      </c>
      <c r="L16" s="116" t="str">
        <f>IF(Rezultati!N10&lt;50,"F",IF(Rezultati!N10&lt;60,"E",IF(Rezultati!N10&lt;70,"D",IF(Rezultati!N10&lt;80,"C",IF(Rezultati!N10&lt;90,"B","A")))))</f>
        <v>A</v>
      </c>
      <c r="M16" s="18"/>
    </row>
    <row r="17" spans="1:13" ht="12.75">
      <c r="A17" s="72" t="str">
        <f>IF(ISBLANK(Rezultati!B11),"",Rezultati!B11)</f>
        <v>31/2019</v>
      </c>
      <c r="B17" s="73" t="str">
        <f>IF(ISBLANK(Rezultati!C11),"",Rezultati!C11)</f>
        <v>Kristina Bakić</v>
      </c>
      <c r="C17" s="115">
        <f>IF(ISBLANK(Rezultati!D11),"",Rezultati!D11)</f>
        <v>40</v>
      </c>
      <c r="D17" s="115">
        <f>IF(ISBLANK(Rezultati!E11),"",Rezultati!E11)</f>
      </c>
      <c r="E17" s="115">
        <f>IF(ISBLANK(Rezultati!F11),"",Rezultati!F11)</f>
      </c>
      <c r="F17" s="115">
        <f>IF(ISBLANK(Rezultati!G11),"",Rezultati!G11)</f>
      </c>
      <c r="G17" s="115">
        <f>IF(ISBLANK(Rezultati!I11),"",Rezultati!I11)</f>
        <v>35</v>
      </c>
      <c r="H17" s="115">
        <f>IF(ISBLANK(Rezultati!J11),"",Rezultati!J11)</f>
      </c>
      <c r="I17" s="115">
        <f>IF(ISBLANK(Rezultati!K11),"",Rezultati!K11)</f>
      </c>
      <c r="J17" s="115">
        <f>IF(ISBLANK(Rezultati!L11),"",Rezultati!L11)</f>
      </c>
      <c r="K17" s="115">
        <f>IF(ISBLANK(Rezultati!N11),"",Rezultati!N11)</f>
        <v>75</v>
      </c>
      <c r="L17" s="116" t="str">
        <f>IF(Rezultati!N11&lt;50,"F",IF(Rezultati!N11&lt;60,"E",IF(Rezultati!N11&lt;70,"D",IF(Rezultati!N11&lt;80,"C",IF(Rezultati!N11&lt;90,"B","A")))))</f>
        <v>C</v>
      </c>
      <c r="M17" s="18"/>
    </row>
    <row r="18" spans="1:13" ht="12.75">
      <c r="A18" s="72" t="str">
        <f>IF(ISBLANK(Rezultati!B12),"",Rezultati!B12)</f>
        <v>32/2019</v>
      </c>
      <c r="B18" s="73" t="str">
        <f>IF(ISBLANK(Rezultati!C12),"",Rezultati!C12)</f>
        <v>Nađa Mirković</v>
      </c>
      <c r="C18" s="115">
        <f>IF(ISBLANK(Rezultati!D12),"",Rezultati!D12)</f>
        <v>13</v>
      </c>
      <c r="D18" s="115">
        <f>IF(ISBLANK(Rezultati!E12),"",Rezultati!E12)</f>
        <v>27</v>
      </c>
      <c r="E18" s="115">
        <f>IF(ISBLANK(Rezultati!F12),"",Rezultati!F12)</f>
      </c>
      <c r="F18" s="115">
        <f>IF(ISBLANK(Rezultati!G12),"",Rezultati!G12)</f>
      </c>
      <c r="G18" s="115">
        <f>IF(ISBLANK(Rezultati!I12),"",Rezultati!I12)</f>
        <v>28</v>
      </c>
      <c r="H18" s="115">
        <f>IF(ISBLANK(Rezultati!J12),"",Rezultati!J12)</f>
      </c>
      <c r="I18" s="115">
        <f>IF(ISBLANK(Rezultati!K12),"",Rezultati!K12)</f>
      </c>
      <c r="J18" s="115">
        <f>IF(ISBLANK(Rezultati!L12),"",Rezultati!L12)</f>
      </c>
      <c r="K18" s="115">
        <f>IF(ISBLANK(Rezultati!N12),"",Rezultati!N12)</f>
        <v>55</v>
      </c>
      <c r="L18" s="116" t="str">
        <f>IF(Rezultati!N12&lt;50,"F",IF(Rezultati!N12&lt;60,"E",IF(Rezultati!N12&lt;70,"D",IF(Rezultati!N12&lt;80,"C",IF(Rezultati!N12&lt;90,"B","A")))))</f>
        <v>E</v>
      </c>
      <c r="M18" s="18"/>
    </row>
    <row r="19" spans="1:13" ht="12.75">
      <c r="A19" s="72" t="str">
        <f>IF(ISBLANK(Rezultati!B13),"",Rezultati!B13)</f>
        <v>33/2019</v>
      </c>
      <c r="B19" s="73" t="str">
        <f>IF(ISBLANK(Rezultati!C13),"",Rezultati!C13)</f>
        <v>Milica Dragić</v>
      </c>
      <c r="C19" s="115">
        <f>IF(ISBLANK(Rezultati!D13),"",Rezultati!D13)</f>
        <v>25</v>
      </c>
      <c r="D19" s="115">
        <f>IF(ISBLANK(Rezultati!E13),"",Rezultati!E13)</f>
      </c>
      <c r="E19" s="115">
        <f>IF(ISBLANK(Rezultati!F13),"",Rezultati!F13)</f>
      </c>
      <c r="F19" s="115">
        <f>IF(ISBLANK(Rezultati!G13),"",Rezultati!G13)</f>
      </c>
      <c r="G19" s="115">
        <f>IF(ISBLANK(Rezultati!I13),"",Rezultati!I13)</f>
        <v>32</v>
      </c>
      <c r="H19" s="115">
        <f>IF(ISBLANK(Rezultati!J13),"",Rezultati!J13)</f>
      </c>
      <c r="I19" s="115">
        <f>IF(ISBLANK(Rezultati!K13),"",Rezultati!K13)</f>
      </c>
      <c r="J19" s="115">
        <f>IF(ISBLANK(Rezultati!L13),"",Rezultati!L13)</f>
      </c>
      <c r="K19" s="115">
        <f>IF(ISBLANK(Rezultati!N13),"",Rezultati!N13)</f>
        <v>57</v>
      </c>
      <c r="L19" s="116" t="str">
        <f>IF(Rezultati!N13&lt;50,"F",IF(Rezultati!N13&lt;60,"E",IF(Rezultati!N13&lt;70,"D",IF(Rezultati!N13&lt;80,"C",IF(Rezultati!N13&lt;90,"B","A")))))</f>
        <v>E</v>
      </c>
      <c r="M19" s="18"/>
    </row>
    <row r="20" spans="1:13" ht="12.75">
      <c r="A20" s="72" t="str">
        <f>IF(ISBLANK(Rezultati!B14),"",Rezultati!B14)</f>
        <v>34/2019</v>
      </c>
      <c r="B20" s="73" t="str">
        <f>IF(ISBLANK(Rezultati!C14),"",Rezultati!C14)</f>
        <v>Mitar Otašević</v>
      </c>
      <c r="C20" s="115">
        <f>IF(ISBLANK(Rezultati!D14),"",Rezultati!D14)</f>
        <v>27</v>
      </c>
      <c r="D20" s="115">
        <f>IF(ISBLANK(Rezultati!E14),"",Rezultati!E14)</f>
        <v>40</v>
      </c>
      <c r="E20" s="115">
        <f>IF(ISBLANK(Rezultati!F14),"",Rezultati!F14)</f>
      </c>
      <c r="F20" s="115">
        <f>IF(ISBLANK(Rezultati!G14),"",Rezultati!G14)</f>
      </c>
      <c r="G20" s="115">
        <f>IF(ISBLANK(Rezultati!I14),"",Rezultati!I14)</f>
      </c>
      <c r="H20" s="115">
        <f>IF(ISBLANK(Rezultati!J14),"",Rezultati!J14)</f>
      </c>
      <c r="I20" s="115">
        <f>IF(ISBLANK(Rezultati!K14),"",Rezultati!K14)</f>
      </c>
      <c r="J20" s="115">
        <f>IF(ISBLANK(Rezultati!L14),"",Rezultati!L14)</f>
      </c>
      <c r="K20" s="115">
        <f>IF(ISBLANK(Rezultati!N14),"",Rezultati!N14)</f>
        <v>40</v>
      </c>
      <c r="L20" s="116" t="str">
        <f>IF(Rezultati!N14&lt;50,"F",IF(Rezultati!N14&lt;60,"E",IF(Rezultati!N14&lt;70,"D",IF(Rezultati!N14&lt;80,"C",IF(Rezultati!N14&lt;90,"B","A")))))</f>
        <v>F</v>
      </c>
      <c r="M20" s="18"/>
    </row>
    <row r="21" spans="1:13" ht="12.75">
      <c r="A21" s="72" t="str">
        <f>IF(ISBLANK(Rezultati!B15),"",Rezultati!B15)</f>
        <v>37/2019</v>
      </c>
      <c r="B21" s="73" t="str">
        <f>IF(ISBLANK(Rezultati!C15),"",Rezultati!C15)</f>
        <v>Jelena Drakić</v>
      </c>
      <c r="C21" s="115">
        <f>IF(ISBLANK(Rezultati!D15),"",Rezultati!D15)</f>
        <v>22</v>
      </c>
      <c r="D21" s="115">
        <f>IF(ISBLANK(Rezultati!E15),"",Rezultati!E15)</f>
      </c>
      <c r="E21" s="115">
        <f>IF(ISBLANK(Rezultati!F15),"",Rezultati!F15)</f>
      </c>
      <c r="F21" s="115">
        <f>IF(ISBLANK(Rezultati!G15),"",Rezultati!G15)</f>
      </c>
      <c r="G21" s="115">
        <f>IF(ISBLANK(Rezultati!I15),"",Rezultati!I15)</f>
        <v>32</v>
      </c>
      <c r="H21" s="115">
        <f>IF(ISBLANK(Rezultati!J15),"",Rezultati!J15)</f>
      </c>
      <c r="I21" s="115">
        <f>IF(ISBLANK(Rezultati!K15),"",Rezultati!K15)</f>
      </c>
      <c r="J21" s="115">
        <f>IF(ISBLANK(Rezultati!L15),"",Rezultati!L15)</f>
      </c>
      <c r="K21" s="115">
        <f>IF(ISBLANK(Rezultati!N15),"",Rezultati!N15)</f>
        <v>54</v>
      </c>
      <c r="L21" s="116" t="str">
        <f>IF(Rezultati!N15&lt;50,"F",IF(Rezultati!N15&lt;60,"E",IF(Rezultati!N15&lt;70,"D",IF(Rezultati!N15&lt;80,"C",IF(Rezultati!N15&lt;90,"B","A")))))</f>
        <v>E</v>
      </c>
      <c r="M21" s="18"/>
    </row>
    <row r="22" spans="1:13" ht="12.75">
      <c r="A22" s="72" t="str">
        <f>IF(ISBLANK(Rezultati!B16),"",Rezultati!B16)</f>
        <v>38/2019</v>
      </c>
      <c r="B22" s="73" t="str">
        <f>IF(ISBLANK(Rezultati!C16),"",Rezultati!C16)</f>
        <v>Meldin Bajramović</v>
      </c>
      <c r="C22" s="115">
        <f>IF(ISBLANK(Rezultati!D16),"",Rezultati!D16)</f>
        <v>19</v>
      </c>
      <c r="D22" s="115">
        <f>IF(ISBLANK(Rezultati!E16),"",Rezultati!E16)</f>
      </c>
      <c r="E22" s="115">
        <f>IF(ISBLANK(Rezultati!F16),"",Rezultati!F16)</f>
      </c>
      <c r="F22" s="115">
        <f>IF(ISBLANK(Rezultati!G16),"",Rezultati!G16)</f>
      </c>
      <c r="G22" s="115">
        <f>IF(ISBLANK(Rezultati!I16),"",Rezultati!I16)</f>
        <v>31</v>
      </c>
      <c r="H22" s="115">
        <f>IF(ISBLANK(Rezultati!J16),"",Rezultati!J16)</f>
      </c>
      <c r="I22" s="115">
        <f>IF(ISBLANK(Rezultati!K16),"",Rezultati!K16)</f>
      </c>
      <c r="J22" s="115">
        <f>IF(ISBLANK(Rezultati!L16),"",Rezultati!L16)</f>
      </c>
      <c r="K22" s="115">
        <f>IF(ISBLANK(Rezultati!N16),"",Rezultati!N16)</f>
        <v>50</v>
      </c>
      <c r="L22" s="116" t="str">
        <f>IF(Rezultati!N16&lt;50,"F",IF(Rezultati!N16&lt;60,"E",IF(Rezultati!N16&lt;70,"D",IF(Rezultati!N16&lt;80,"C",IF(Rezultati!N16&lt;90,"B","A")))))</f>
        <v>E</v>
      </c>
      <c r="M22" s="18"/>
    </row>
    <row r="23" spans="1:13" ht="12.75">
      <c r="A23" s="72" t="str">
        <f>IF(ISBLANK(Rezultati!B17),"",Rezultati!B17)</f>
        <v>39/2019</v>
      </c>
      <c r="B23" s="73" t="str">
        <f>IF(ISBLANK(Rezultati!C17),"",Rezultati!C17)</f>
        <v>Nebojša Škerović</v>
      </c>
      <c r="C23" s="115">
        <f>IF(ISBLANK(Rezultati!D17),"",Rezultati!D17)</f>
        <v>21</v>
      </c>
      <c r="D23" s="115">
        <f>IF(ISBLANK(Rezultati!E17),"",Rezultati!E17)</f>
      </c>
      <c r="E23" s="115">
        <f>IF(ISBLANK(Rezultati!F17),"",Rezultati!F17)</f>
      </c>
      <c r="F23" s="115">
        <f>IF(ISBLANK(Rezultati!G17),"",Rezultati!G17)</f>
      </c>
      <c r="G23" s="115">
        <f>IF(ISBLANK(Rezultati!I17),"",Rezultati!I17)</f>
        <v>29</v>
      </c>
      <c r="H23" s="115">
        <f>IF(ISBLANK(Rezultati!J17),"",Rezultati!J17)</f>
      </c>
      <c r="I23" s="115">
        <f>IF(ISBLANK(Rezultati!K17),"",Rezultati!K17)</f>
      </c>
      <c r="J23" s="115">
        <f>IF(ISBLANK(Rezultati!L17),"",Rezultati!L17)</f>
      </c>
      <c r="K23" s="115">
        <f>IF(ISBLANK(Rezultati!N17),"",Rezultati!N17)</f>
        <v>50</v>
      </c>
      <c r="L23" s="116" t="str">
        <f>IF(Rezultati!N17&lt;50,"F",IF(Rezultati!N17&lt;60,"E",IF(Rezultati!N17&lt;70,"D",IF(Rezultati!N17&lt;80,"C",IF(Rezultati!N17&lt;90,"B","A")))))</f>
        <v>E</v>
      </c>
      <c r="M23" s="18"/>
    </row>
    <row r="24" spans="1:13" ht="12.75">
      <c r="A24" s="72" t="str">
        <f>IF(ISBLANK(Rezultati!B18),"",Rezultati!B18)</f>
        <v>46/2019</v>
      </c>
      <c r="B24" s="73" t="str">
        <f>IF(ISBLANK(Rezultati!C18),"",Rezultati!C18)</f>
        <v>Milica Sošić</v>
      </c>
      <c r="C24" s="115">
        <f>IF(ISBLANK(Rezultati!D18),"",Rezultati!D18)</f>
      </c>
      <c r="D24" s="115">
        <f>IF(ISBLANK(Rezultati!E18),"",Rezultati!E18)</f>
        <v>31</v>
      </c>
      <c r="E24" s="115">
        <f>IF(ISBLANK(Rezultati!F18),"",Rezultati!F18)</f>
      </c>
      <c r="F24" s="115">
        <f>IF(ISBLANK(Rezultati!G18),"",Rezultati!G18)</f>
      </c>
      <c r="G24" s="115">
        <f>IF(ISBLANK(Rezultati!I18),"",Rezultati!I18)</f>
        <v>29</v>
      </c>
      <c r="H24" s="115">
        <f>IF(ISBLANK(Rezultati!J18),"",Rezultati!J18)</f>
      </c>
      <c r="I24" s="115">
        <f>IF(ISBLANK(Rezultati!K18),"",Rezultati!K18)</f>
      </c>
      <c r="J24" s="115">
        <f>IF(ISBLANK(Rezultati!L18),"",Rezultati!L18)</f>
      </c>
      <c r="K24" s="115">
        <f>IF(ISBLANK(Rezultati!N18),"",Rezultati!N18)</f>
        <v>60</v>
      </c>
      <c r="L24" s="116" t="str">
        <f>IF(Rezultati!N18&lt;50,"F",IF(Rezultati!N18&lt;60,"E",IF(Rezultati!N18&lt;70,"D",IF(Rezultati!N18&lt;80,"C",IF(Rezultati!N18&lt;90,"B","A")))))</f>
        <v>D</v>
      </c>
      <c r="M24" s="18"/>
    </row>
    <row r="25" spans="1:13" ht="12.75">
      <c r="A25" s="72" t="str">
        <f>IF(ISBLANK(Rezultati!B19),"",Rezultati!B19)</f>
        <v>48/2019</v>
      </c>
      <c r="B25" s="73" t="str">
        <f>IF(ISBLANK(Rezultati!C19),"",Rezultati!C19)</f>
        <v>Đorđije Petrić</v>
      </c>
      <c r="C25" s="115">
        <f>IF(ISBLANK(Rezultati!D19),"",Rezultati!D19)</f>
        <v>25</v>
      </c>
      <c r="D25" s="115">
        <f>IF(ISBLANK(Rezultati!E19),"",Rezultati!E19)</f>
      </c>
      <c r="E25" s="115">
        <f>IF(ISBLANK(Rezultati!F19),"",Rezultati!F19)</f>
      </c>
      <c r="F25" s="115">
        <f>IF(ISBLANK(Rezultati!G19),"",Rezultati!G19)</f>
      </c>
      <c r="G25" s="115">
        <f>IF(ISBLANK(Rezultati!I19),"",Rezultati!I19)</f>
      </c>
      <c r="H25" s="115">
        <f>IF(ISBLANK(Rezultati!J19),"",Rezultati!J19)</f>
      </c>
      <c r="I25" s="115">
        <f>IF(ISBLANK(Rezultati!K19),"",Rezultati!K19)</f>
      </c>
      <c r="J25" s="115">
        <f>IF(ISBLANK(Rezultati!L19),"",Rezultati!L19)</f>
      </c>
      <c r="K25" s="115">
        <f>IF(ISBLANK(Rezultati!N19),"",Rezultati!N19)</f>
        <v>25</v>
      </c>
      <c r="L25" s="116" t="str">
        <f>IF(Rezultati!N19&lt;50,"F",IF(Rezultati!N19&lt;60,"E",IF(Rezultati!N19&lt;70,"D",IF(Rezultati!N19&lt;80,"C",IF(Rezultati!N19&lt;90,"B","A")))))</f>
        <v>F</v>
      </c>
      <c r="M25" s="18"/>
    </row>
    <row r="26" spans="1:13" ht="12.75">
      <c r="A26" s="72" t="str">
        <f>IF(ISBLANK(Rezultati!B20),"",Rezultati!B20)</f>
        <v>49/2019</v>
      </c>
      <c r="B26" s="73" t="str">
        <f>IF(ISBLANK(Rezultati!C20),"",Rezultati!C20)</f>
        <v>Marko Popović</v>
      </c>
      <c r="C26" s="115">
        <f>IF(ISBLANK(Rezultati!D20),"",Rezultati!D20)</f>
        <v>12</v>
      </c>
      <c r="D26" s="115">
        <f>IF(ISBLANK(Rezultati!E20),"",Rezultati!E20)</f>
        <v>25</v>
      </c>
      <c r="E26" s="115">
        <f>IF(ISBLANK(Rezultati!F20),"",Rezultati!F20)</f>
      </c>
      <c r="F26" s="115">
        <f>IF(ISBLANK(Rezultati!G20),"",Rezultati!G20)</f>
      </c>
      <c r="G26" s="115">
        <f>IF(ISBLANK(Rezultati!I20),"",Rezultati!I20)</f>
      </c>
      <c r="H26" s="115">
        <f>IF(ISBLANK(Rezultati!J20),"",Rezultati!J20)</f>
      </c>
      <c r="I26" s="115">
        <f>IF(ISBLANK(Rezultati!K20),"",Rezultati!K20)</f>
      </c>
      <c r="J26" s="115">
        <f>IF(ISBLANK(Rezultati!L20),"",Rezultati!L20)</f>
      </c>
      <c r="K26" s="115">
        <f>IF(ISBLANK(Rezultati!N20),"",Rezultati!N20)</f>
        <v>25</v>
      </c>
      <c r="L26" s="116" t="str">
        <f>IF(Rezultati!N20&lt;50,"F",IF(Rezultati!N20&lt;60,"E",IF(Rezultati!N20&lt;70,"D",IF(Rezultati!N20&lt;80,"C",IF(Rezultati!N20&lt;90,"B","A")))))</f>
        <v>F</v>
      </c>
      <c r="M26" s="18"/>
    </row>
    <row r="27" spans="1:13" ht="12.75">
      <c r="A27" s="72" t="str">
        <f>IF(ISBLANK(Rezultati!B21),"",Rezultati!B21)</f>
        <v>51/2019</v>
      </c>
      <c r="B27" s="73" t="str">
        <f>IF(ISBLANK(Rezultati!C21),"",Rezultati!C21)</f>
        <v>Miljan Golubović</v>
      </c>
      <c r="C27" s="115">
        <f>IF(ISBLANK(Rezultati!D21),"",Rezultati!D21)</f>
        <v>24</v>
      </c>
      <c r="D27" s="115">
        <f>IF(ISBLANK(Rezultati!E21),"",Rezultati!E21)</f>
      </c>
      <c r="E27" s="115">
        <f>IF(ISBLANK(Rezultati!F21),"",Rezultati!F21)</f>
      </c>
      <c r="F27" s="115">
        <f>IF(ISBLANK(Rezultati!G21),"",Rezultati!G21)</f>
      </c>
      <c r="G27" s="115">
        <f>IF(ISBLANK(Rezultati!I21),"",Rezultati!I21)</f>
        <v>28</v>
      </c>
      <c r="H27" s="115">
        <f>IF(ISBLANK(Rezultati!J21),"",Rezultati!J21)</f>
      </c>
      <c r="I27" s="115">
        <f>IF(ISBLANK(Rezultati!K21),"",Rezultati!K21)</f>
      </c>
      <c r="J27" s="115">
        <f>IF(ISBLANK(Rezultati!L21),"",Rezultati!L21)</f>
      </c>
      <c r="K27" s="115">
        <f>IF(ISBLANK(Rezultati!N21),"",Rezultati!N21)</f>
        <v>52</v>
      </c>
      <c r="L27" s="116" t="str">
        <f>IF(Rezultati!N21&lt;50,"F",IF(Rezultati!N21&lt;60,"E",IF(Rezultati!N21&lt;70,"D",IF(Rezultati!N21&lt;80,"C",IF(Rezultati!N21&lt;90,"B","A")))))</f>
        <v>E</v>
      </c>
      <c r="M27" s="18"/>
    </row>
    <row r="28" spans="1:13" ht="12.75">
      <c r="A28" s="72" t="str">
        <f>IF(ISBLANK(Rezultati!B22),"",Rezultati!B22)</f>
        <v>52/2019</v>
      </c>
      <c r="B28" s="73" t="str">
        <f>IF(ISBLANK(Rezultati!C22),"",Rezultati!C22)</f>
        <v>Ivan Vojinović</v>
      </c>
      <c r="C28" s="115">
        <f>IF(ISBLANK(Rezultati!D22),"",Rezultati!D22)</f>
        <v>0</v>
      </c>
      <c r="D28" s="115">
        <f>IF(ISBLANK(Rezultati!E22),"",Rezultati!E22)</f>
        <v>25</v>
      </c>
      <c r="E28" s="115">
        <f>IF(ISBLANK(Rezultati!F22),"",Rezultati!F22)</f>
      </c>
      <c r="F28" s="115">
        <f>IF(ISBLANK(Rezultati!G22),"",Rezultati!G22)</f>
      </c>
      <c r="G28" s="115">
        <f>IF(ISBLANK(Rezultati!I22),"",Rezultati!I22)</f>
        <v>0</v>
      </c>
      <c r="H28" s="115">
        <f>IF(ISBLANK(Rezultati!J22),"",Rezultati!J22)</f>
      </c>
      <c r="I28" s="115">
        <f>IF(ISBLANK(Rezultati!K22),"",Rezultati!K22)</f>
      </c>
      <c r="J28" s="115">
        <f>IF(ISBLANK(Rezultati!L22),"",Rezultati!L22)</f>
      </c>
      <c r="K28" s="115">
        <f>IF(ISBLANK(Rezultati!N22),"",Rezultati!N22)</f>
        <v>25</v>
      </c>
      <c r="L28" s="116" t="str">
        <f>IF(Rezultati!N22&lt;50,"F",IF(Rezultati!N22&lt;60,"E",IF(Rezultati!N22&lt;70,"D",IF(Rezultati!N22&lt;80,"C",IF(Rezultati!N22&lt;90,"B","A")))))</f>
        <v>F</v>
      </c>
      <c r="M28" s="18"/>
    </row>
    <row r="29" spans="1:13" ht="12.75">
      <c r="A29" s="72" t="str">
        <f>IF(ISBLANK(Rezultati!B23),"",Rezultati!B23)</f>
        <v>53/2019</v>
      </c>
      <c r="B29" s="73" t="str">
        <f>IF(ISBLANK(Rezultati!C23),"",Rezultati!C23)</f>
        <v>Petar Radović</v>
      </c>
      <c r="C29" s="115">
        <f>IF(ISBLANK(Rezultati!D23),"",Rezultati!D23)</f>
        <v>28</v>
      </c>
      <c r="D29" s="115">
        <f>IF(ISBLANK(Rezultati!E23),"",Rezultati!E23)</f>
      </c>
      <c r="E29" s="115">
        <f>IF(ISBLANK(Rezultati!F23),"",Rezultati!F23)</f>
      </c>
      <c r="F29" s="115">
        <f>IF(ISBLANK(Rezultati!G23),"",Rezultati!G23)</f>
      </c>
      <c r="G29" s="115">
        <f>IF(ISBLANK(Rezultati!I23),"",Rezultati!I23)</f>
        <v>5</v>
      </c>
      <c r="H29" s="115">
        <f>IF(ISBLANK(Rezultati!J23),"",Rezultati!J23)</f>
      </c>
      <c r="I29" s="115">
        <f>IF(ISBLANK(Rezultati!K23),"",Rezultati!K23)</f>
      </c>
      <c r="J29" s="115">
        <f>IF(ISBLANK(Rezultati!L23),"",Rezultati!L23)</f>
      </c>
      <c r="K29" s="115">
        <f>IF(ISBLANK(Rezultati!N23),"",Rezultati!N23)</f>
        <v>33</v>
      </c>
      <c r="L29" s="116" t="str">
        <f>IF(Rezultati!N23&lt;50,"F",IF(Rezultati!N23&lt;60,"E",IF(Rezultati!N23&lt;70,"D",IF(Rezultati!N23&lt;80,"C",IF(Rezultati!N23&lt;90,"B","A")))))</f>
        <v>F</v>
      </c>
      <c r="M29" s="18"/>
    </row>
    <row r="30" spans="1:13" ht="12.75">
      <c r="A30" s="72" t="str">
        <f>IF(ISBLANK(Rezultati!B24),"",Rezultati!B24)</f>
        <v>62/2019</v>
      </c>
      <c r="B30" s="73" t="str">
        <f>IF(ISBLANK(Rezultati!C24),"",Rezultati!C24)</f>
        <v>Rada Musić</v>
      </c>
      <c r="C30" s="115">
        <f>IF(ISBLANK(Rezultati!D24),"",Rezultati!D24)</f>
        <v>31</v>
      </c>
      <c r="D30" s="115">
        <f>IF(ISBLANK(Rezultati!E24),"",Rezultati!E24)</f>
      </c>
      <c r="E30" s="115">
        <f>IF(ISBLANK(Rezultati!F24),"",Rezultati!F24)</f>
      </c>
      <c r="F30" s="115">
        <f>IF(ISBLANK(Rezultati!G24),"",Rezultati!G24)</f>
      </c>
      <c r="G30" s="115">
        <f>IF(ISBLANK(Rezultati!I24),"",Rezultati!I24)</f>
      </c>
      <c r="H30" s="115">
        <f>IF(ISBLANK(Rezultati!J24),"",Rezultati!J24)</f>
      </c>
      <c r="I30" s="115">
        <f>IF(ISBLANK(Rezultati!K24),"",Rezultati!K24)</f>
      </c>
      <c r="J30" s="115">
        <f>IF(ISBLANK(Rezultati!L24),"",Rezultati!L24)</f>
      </c>
      <c r="K30" s="115">
        <f>IF(ISBLANK(Rezultati!N24),"",Rezultati!N24)</f>
        <v>31</v>
      </c>
      <c r="L30" s="116" t="str">
        <f>IF(Rezultati!N24&lt;50,"F",IF(Rezultati!N24&lt;60,"E",IF(Rezultati!N24&lt;70,"D",IF(Rezultati!N24&lt;80,"C",IF(Rezultati!N24&lt;90,"B","A")))))</f>
        <v>F</v>
      </c>
      <c r="M30" s="18"/>
    </row>
    <row r="31" spans="1:13" ht="12.75">
      <c r="A31" s="72" t="str">
        <f>IF(ISBLANK(Rezultati!B25),"",Rezultati!B25)</f>
        <v>63/2019</v>
      </c>
      <c r="B31" s="73" t="str">
        <f>IF(ISBLANK(Rezultati!C25),"",Rezultati!C25)</f>
        <v>Pavle Golubović</v>
      </c>
      <c r="C31" s="115">
        <f>IF(ISBLANK(Rezultati!D25),"",Rezultati!D25)</f>
        <v>24</v>
      </c>
      <c r="D31" s="115">
        <f>IF(ISBLANK(Rezultati!E25),"",Rezultati!E25)</f>
      </c>
      <c r="E31" s="115">
        <f>IF(ISBLANK(Rezultati!F25),"",Rezultati!F25)</f>
      </c>
      <c r="F31" s="115">
        <f>IF(ISBLANK(Rezultati!G25),"",Rezultati!G25)</f>
      </c>
      <c r="G31" s="115">
        <f>IF(ISBLANK(Rezultati!I25),"",Rezultati!I25)</f>
        <v>20</v>
      </c>
      <c r="H31" s="115">
        <f>IF(ISBLANK(Rezultati!J25),"",Rezultati!J25)</f>
      </c>
      <c r="I31" s="115">
        <f>IF(ISBLANK(Rezultati!K25),"",Rezultati!K25)</f>
      </c>
      <c r="J31" s="115">
        <f>IF(ISBLANK(Rezultati!L25),"",Rezultati!L25)</f>
      </c>
      <c r="K31" s="115">
        <f>IF(ISBLANK(Rezultati!N25),"",Rezultati!N25)</f>
        <v>44</v>
      </c>
      <c r="L31" s="116" t="str">
        <f>IF(Rezultati!N25&lt;50,"F",IF(Rezultati!N25&lt;60,"E",IF(Rezultati!N25&lt;70,"D",IF(Rezultati!N25&lt;80,"C",IF(Rezultati!N25&lt;90,"B","A")))))</f>
        <v>F</v>
      </c>
      <c r="M31" s="18"/>
    </row>
    <row r="32" spans="1:13" ht="12.75">
      <c r="A32" s="72" t="str">
        <f>IF(ISBLANK(Rezultati!B26),"",Rezultati!B26)</f>
        <v>73/2019</v>
      </c>
      <c r="B32" s="73" t="str">
        <f>IF(ISBLANK(Rezultati!C26),"",Rezultati!C26)</f>
        <v>Lidija Ćorić</v>
      </c>
      <c r="C32" s="115">
        <f>IF(ISBLANK(Rezultati!D26),"",Rezultati!D26)</f>
        <v>27</v>
      </c>
      <c r="D32" s="115">
        <f>IF(ISBLANK(Rezultati!E26),"",Rezultati!E26)</f>
      </c>
      <c r="E32" s="115">
        <f>IF(ISBLANK(Rezultati!F26),"",Rezultati!F26)</f>
      </c>
      <c r="F32" s="115">
        <f>IF(ISBLANK(Rezultati!G26),"",Rezultati!G26)</f>
      </c>
      <c r="G32" s="115">
        <f>IF(ISBLANK(Rezultati!I26),"",Rezultati!I26)</f>
        <v>34</v>
      </c>
      <c r="H32" s="115">
        <f>IF(ISBLANK(Rezultati!J26),"",Rezultati!J26)</f>
      </c>
      <c r="I32" s="115">
        <f>IF(ISBLANK(Rezultati!K26),"",Rezultati!K26)</f>
      </c>
      <c r="J32" s="115">
        <f>IF(ISBLANK(Rezultati!L26),"",Rezultati!L26)</f>
      </c>
      <c r="K32" s="115">
        <f>IF(ISBLANK(Rezultati!N26),"",Rezultati!N26)</f>
        <v>61</v>
      </c>
      <c r="L32" s="116" t="str">
        <f>IF(Rezultati!N26&lt;50,"F",IF(Rezultati!N26&lt;60,"E",IF(Rezultati!N26&lt;70,"D",IF(Rezultati!N26&lt;80,"C",IF(Rezultati!N26&lt;90,"B","A")))))</f>
        <v>D</v>
      </c>
      <c r="M32" s="18"/>
    </row>
    <row r="33" spans="1:13" ht="12.75">
      <c r="A33" s="72" t="str">
        <f>IF(ISBLANK(Rezultati!B27),"",Rezultati!B27)</f>
        <v>77/2019</v>
      </c>
      <c r="B33" s="73" t="str">
        <f>IF(ISBLANK(Rezultati!C27),"",Rezultati!C27)</f>
        <v>Stefan Mandić</v>
      </c>
      <c r="C33" s="115">
        <f>IF(ISBLANK(Rezultati!D27),"",Rezultati!D27)</f>
        <v>18</v>
      </c>
      <c r="D33" s="115">
        <f>IF(ISBLANK(Rezultati!E27),"",Rezultati!E27)</f>
      </c>
      <c r="E33" s="115">
        <f>IF(ISBLANK(Rezultati!F27),"",Rezultati!F27)</f>
      </c>
      <c r="F33" s="115">
        <f>IF(ISBLANK(Rezultati!G27),"",Rezultati!G27)</f>
      </c>
      <c r="G33" s="115">
        <f>IF(ISBLANK(Rezultati!I27),"",Rezultati!I27)</f>
        <v>14</v>
      </c>
      <c r="H33" s="115">
        <f>IF(ISBLANK(Rezultati!J27),"",Rezultati!J27)</f>
      </c>
      <c r="I33" s="115">
        <f>IF(ISBLANK(Rezultati!K27),"",Rezultati!K27)</f>
      </c>
      <c r="J33" s="115">
        <f>IF(ISBLANK(Rezultati!L27),"",Rezultati!L27)</f>
      </c>
      <c r="K33" s="115">
        <f>IF(ISBLANK(Rezultati!N27),"",Rezultati!N27)</f>
        <v>32</v>
      </c>
      <c r="L33" s="116" t="str">
        <f>IF(Rezultati!N27&lt;50,"F",IF(Rezultati!N27&lt;60,"E",IF(Rezultati!N27&lt;70,"D",IF(Rezultati!N27&lt;80,"C",IF(Rezultati!N27&lt;90,"B","A")))))</f>
        <v>F</v>
      </c>
      <c r="M33" s="18"/>
    </row>
    <row r="34" spans="1:13" ht="12.75">
      <c r="A34" s="72" t="str">
        <f>IF(ISBLANK(Rezultati!B28),"",Rezultati!B28)</f>
        <v>93/2019</v>
      </c>
      <c r="B34" s="73" t="str">
        <f>IF(ISBLANK(Rezultati!C28),"",Rezultati!C28)</f>
        <v>Radovan Radunović</v>
      </c>
      <c r="C34" s="115">
        <f>IF(ISBLANK(Rezultati!D28),"",Rezultati!D28)</f>
      </c>
      <c r="D34" s="115">
        <f>IF(ISBLANK(Rezultati!E28),"",Rezultati!E28)</f>
      </c>
      <c r="E34" s="115">
        <f>IF(ISBLANK(Rezultati!F28),"",Rezultati!F28)</f>
      </c>
      <c r="F34" s="115">
        <f>IF(ISBLANK(Rezultati!G28),"",Rezultati!G28)</f>
      </c>
      <c r="G34" s="115">
        <f>IF(ISBLANK(Rezultati!I28),"",Rezultati!I28)</f>
      </c>
      <c r="H34" s="115">
        <f>IF(ISBLANK(Rezultati!J28),"",Rezultati!J28)</f>
      </c>
      <c r="I34" s="115">
        <f>IF(ISBLANK(Rezultati!K28),"",Rezultati!K28)</f>
      </c>
      <c r="J34" s="115">
        <f>IF(ISBLANK(Rezultati!L28),"",Rezultati!L28)</f>
      </c>
      <c r="K34" s="115">
        <f>IF(ISBLANK(Rezultati!N28),"",Rezultati!N28)</f>
        <v>0</v>
      </c>
      <c r="L34" s="116" t="str">
        <f>IF(Rezultati!N28&lt;50,"F",IF(Rezultati!N28&lt;60,"E",IF(Rezultati!N28&lt;70,"D",IF(Rezultati!N28&lt;80,"C",IF(Rezultati!N28&lt;90,"B","A")))))</f>
        <v>F</v>
      </c>
      <c r="M34" s="18"/>
    </row>
    <row r="35" spans="1:13" ht="12.75">
      <c r="A35" s="72" t="str">
        <f>IF(ISBLANK(Rezultati!B29),"",Rezultati!B29)</f>
        <v>94/2019</v>
      </c>
      <c r="B35" s="73" t="str">
        <f>IF(ISBLANK(Rezultati!C29),"",Rezultati!C29)</f>
        <v>Goran Nenezić</v>
      </c>
      <c r="C35" s="115">
        <f>IF(ISBLANK(Rezultati!D29),"",Rezultati!D29)</f>
        <v>21</v>
      </c>
      <c r="D35" s="115">
        <f>IF(ISBLANK(Rezultati!E29),"",Rezultati!E29)</f>
      </c>
      <c r="E35" s="115">
        <f>IF(ISBLANK(Rezultati!F29),"",Rezultati!F29)</f>
      </c>
      <c r="F35" s="115">
        <f>IF(ISBLANK(Rezultati!G29),"",Rezultati!G29)</f>
      </c>
      <c r="G35" s="115">
        <f>IF(ISBLANK(Rezultati!I29),"",Rezultati!I29)</f>
        <v>34</v>
      </c>
      <c r="H35" s="115">
        <f>IF(ISBLANK(Rezultati!J29),"",Rezultati!J29)</f>
      </c>
      <c r="I35" s="115">
        <f>IF(ISBLANK(Rezultati!K29),"",Rezultati!K29)</f>
      </c>
      <c r="J35" s="115">
        <f>IF(ISBLANK(Rezultati!L29),"",Rezultati!L29)</f>
      </c>
      <c r="K35" s="115">
        <f>IF(ISBLANK(Rezultati!N29),"",Rezultati!N29)</f>
        <v>55</v>
      </c>
      <c r="L35" s="116" t="str">
        <f>IF(Rezultati!N29&lt;50,"F",IF(Rezultati!N29&lt;60,"E",IF(Rezultati!N29&lt;70,"D",IF(Rezultati!N29&lt;80,"C",IF(Rezultati!N29&lt;90,"B","A")))))</f>
        <v>E</v>
      </c>
      <c r="M35" s="18"/>
    </row>
    <row r="36" spans="1:13" ht="12.75">
      <c r="A36" s="72" t="str">
        <f>IF(ISBLANK(Rezultati!B30),"",Rezultati!B30)</f>
        <v>4/2018</v>
      </c>
      <c r="B36" s="73" t="str">
        <f>IF(ISBLANK(Rezultati!C30),"",Rezultati!C30)</f>
        <v>Andrija Balević</v>
      </c>
      <c r="C36" s="115">
        <f>IF(ISBLANK(Rezultati!D30),"",Rezultati!D30)</f>
        <v>8</v>
      </c>
      <c r="D36" s="115">
        <f>IF(ISBLANK(Rezultati!E30),"",Rezultati!E30)</f>
        <v>21</v>
      </c>
      <c r="E36" s="115">
        <f>IF(ISBLANK(Rezultati!F30),"",Rezultati!F30)</f>
      </c>
      <c r="F36" s="115">
        <f>IF(ISBLANK(Rezultati!G30),"",Rezultati!G30)</f>
      </c>
      <c r="G36" s="115">
        <f>IF(ISBLANK(Rezultati!I30),"",Rezultati!I30)</f>
        <v>10</v>
      </c>
      <c r="H36" s="115">
        <f>IF(ISBLANK(Rezultati!J30),"",Rezultati!J30)</f>
      </c>
      <c r="I36" s="115">
        <f>IF(ISBLANK(Rezultati!K30),"",Rezultati!K30)</f>
      </c>
      <c r="J36" s="115">
        <f>IF(ISBLANK(Rezultati!L30),"",Rezultati!L30)</f>
      </c>
      <c r="K36" s="115">
        <f>IF(ISBLANK(Rezultati!N30),"",Rezultati!N30)</f>
        <v>31</v>
      </c>
      <c r="L36" s="116" t="str">
        <f>IF(Rezultati!N30&lt;50,"F",IF(Rezultati!N30&lt;60,"E",IF(Rezultati!N30&lt;70,"D",IF(Rezultati!N30&lt;80,"C",IF(Rezultati!N30&lt;90,"B","A")))))</f>
        <v>F</v>
      </c>
      <c r="M36" s="18"/>
    </row>
    <row r="37" spans="1:13" ht="12.75">
      <c r="A37" s="72" t="str">
        <f>IF(ISBLANK(Rezultati!B31),"",Rezultati!B31)</f>
        <v>16/2018</v>
      </c>
      <c r="B37" s="73" t="str">
        <f>IF(ISBLANK(Rezultati!C31),"",Rezultati!C31)</f>
        <v>Jevto Pićurić</v>
      </c>
      <c r="C37" s="115">
        <f>IF(ISBLANK(Rezultati!D31),"",Rezultati!D31)</f>
        <v>15</v>
      </c>
      <c r="D37" s="115">
        <f>IF(ISBLANK(Rezultati!E31),"",Rezultati!E31)</f>
        <v>23</v>
      </c>
      <c r="E37" s="115">
        <f>IF(ISBLANK(Rezultati!F31),"",Rezultati!F31)</f>
      </c>
      <c r="F37" s="115">
        <f>IF(ISBLANK(Rezultati!G31),"",Rezultati!G31)</f>
      </c>
      <c r="G37" s="115">
        <f>IF(ISBLANK(Rezultati!I31),"",Rezultati!I31)</f>
        <v>2</v>
      </c>
      <c r="H37" s="115">
        <f>IF(ISBLANK(Rezultati!J31),"",Rezultati!J31)</f>
      </c>
      <c r="I37" s="115">
        <f>IF(ISBLANK(Rezultati!K31),"",Rezultati!K31)</f>
      </c>
      <c r="J37" s="115">
        <f>IF(ISBLANK(Rezultati!L31),"",Rezultati!L31)</f>
      </c>
      <c r="K37" s="115">
        <f>IF(ISBLANK(Rezultati!N31),"",Rezultati!N31)</f>
        <v>25</v>
      </c>
      <c r="L37" s="116" t="str">
        <f>IF(Rezultati!N31&lt;50,"F",IF(Rezultati!N31&lt;60,"E",IF(Rezultati!N31&lt;70,"D",IF(Rezultati!N31&lt;80,"C",IF(Rezultati!N31&lt;90,"B","A")))))</f>
        <v>F</v>
      </c>
      <c r="M37" s="18"/>
    </row>
    <row r="38" spans="1:13" ht="12.75">
      <c r="A38" s="72" t="str">
        <f>IF(ISBLANK(Rezultati!B32),"",Rezultati!B32)</f>
        <v>22/2018</v>
      </c>
      <c r="B38" s="73" t="str">
        <f>IF(ISBLANK(Rezultati!C32),"",Rezultati!C32)</f>
        <v>Mladen Strugar</v>
      </c>
      <c r="C38" s="115">
        <f>IF(ISBLANK(Rezultati!D32),"",Rezultati!D32)</f>
        <v>17</v>
      </c>
      <c r="D38" s="115">
        <f>IF(ISBLANK(Rezultati!E32),"",Rezultati!E32)</f>
      </c>
      <c r="E38" s="115">
        <f>IF(ISBLANK(Rezultati!F32),"",Rezultati!F32)</f>
      </c>
      <c r="F38" s="115">
        <f>IF(ISBLANK(Rezultati!G32),"",Rezultati!G32)</f>
      </c>
      <c r="G38" s="115">
        <f>IF(ISBLANK(Rezultati!I32),"",Rezultati!I32)</f>
        <v>15</v>
      </c>
      <c r="H38" s="115">
        <f>IF(ISBLANK(Rezultati!J32),"",Rezultati!J32)</f>
      </c>
      <c r="I38" s="115">
        <f>IF(ISBLANK(Rezultati!K32),"",Rezultati!K32)</f>
      </c>
      <c r="J38" s="115">
        <f>IF(ISBLANK(Rezultati!L32),"",Rezultati!L32)</f>
      </c>
      <c r="K38" s="115">
        <f>IF(ISBLANK(Rezultati!N32),"",Rezultati!N32)</f>
        <v>32</v>
      </c>
      <c r="L38" s="116" t="str">
        <f>IF(Rezultati!N32&lt;50,"F",IF(Rezultati!N32&lt;60,"E",IF(Rezultati!N32&lt;70,"D",IF(Rezultati!N32&lt;80,"C",IF(Rezultati!N32&lt;90,"B","A")))))</f>
        <v>F</v>
      </c>
      <c r="M38" s="18"/>
    </row>
    <row r="39" spans="1:13" ht="12.75">
      <c r="A39" s="72" t="str">
        <f>IF(ISBLANK(Rezultati!B33),"",Rezultati!B33)</f>
        <v>23/2018</v>
      </c>
      <c r="B39" s="73" t="str">
        <f>IF(ISBLANK(Rezultati!C33),"",Rezultati!C33)</f>
        <v>Kristjan Ivanović</v>
      </c>
      <c r="C39" s="115">
        <f>IF(ISBLANK(Rezultati!D33),"",Rezultati!D33)</f>
        <v>15</v>
      </c>
      <c r="D39" s="115">
        <f>IF(ISBLANK(Rezultati!E33),"",Rezultati!E33)</f>
      </c>
      <c r="E39" s="115">
        <f>IF(ISBLANK(Rezultati!F33),"",Rezultati!F33)</f>
      </c>
      <c r="F39" s="115">
        <f>IF(ISBLANK(Rezultati!G33),"",Rezultati!G33)</f>
      </c>
      <c r="G39" s="115">
        <f>IF(ISBLANK(Rezultati!I33),"",Rezultati!I33)</f>
        <v>10</v>
      </c>
      <c r="H39" s="115">
        <f>IF(ISBLANK(Rezultati!J33),"",Rezultati!J33)</f>
      </c>
      <c r="I39" s="115">
        <f>IF(ISBLANK(Rezultati!K33),"",Rezultati!K33)</f>
      </c>
      <c r="J39" s="115">
        <f>IF(ISBLANK(Rezultati!L33),"",Rezultati!L33)</f>
      </c>
      <c r="K39" s="115">
        <f>IF(ISBLANK(Rezultati!N33),"",Rezultati!N33)</f>
        <v>25</v>
      </c>
      <c r="L39" s="116" t="str">
        <f>IF(Rezultati!N33&lt;50,"F",IF(Rezultati!N33&lt;60,"E",IF(Rezultati!N33&lt;70,"D",IF(Rezultati!N33&lt;80,"C",IF(Rezultati!N33&lt;90,"B","A")))))</f>
        <v>F</v>
      </c>
      <c r="M39" s="18"/>
    </row>
    <row r="40" spans="1:13" ht="12.75">
      <c r="A40" s="72" t="str">
        <f>IF(ISBLANK(Rezultati!B34),"",Rezultati!B34)</f>
        <v>40/2018</v>
      </c>
      <c r="B40" s="73" t="str">
        <f>IF(ISBLANK(Rezultati!C34),"",Rezultati!C34)</f>
        <v>Lazar Mašulović</v>
      </c>
      <c r="C40" s="115">
        <f>IF(ISBLANK(Rezultati!D34),"",Rezultati!D34)</f>
        <v>16</v>
      </c>
      <c r="D40" s="115">
        <f>IF(ISBLANK(Rezultati!E34),"",Rezultati!E34)</f>
        <v>25</v>
      </c>
      <c r="E40" s="115">
        <f>IF(ISBLANK(Rezultati!F34),"",Rezultati!F34)</f>
      </c>
      <c r="F40" s="115">
        <f>IF(ISBLANK(Rezultati!G34),"",Rezultati!G34)</f>
      </c>
      <c r="G40" s="115">
        <f>IF(ISBLANK(Rezultati!I34),"",Rezultati!I34)</f>
        <v>8</v>
      </c>
      <c r="H40" s="115">
        <f>IF(ISBLANK(Rezultati!J34),"",Rezultati!J34)</f>
      </c>
      <c r="I40" s="115">
        <f>IF(ISBLANK(Rezultati!K34),"",Rezultati!K34)</f>
      </c>
      <c r="J40" s="115">
        <f>IF(ISBLANK(Rezultati!L34),"",Rezultati!L34)</f>
      </c>
      <c r="K40" s="115">
        <f>IF(ISBLANK(Rezultati!N34),"",Rezultati!N34)</f>
        <v>33</v>
      </c>
      <c r="L40" s="116" t="str">
        <f>IF(Rezultati!N34&lt;50,"F",IF(Rezultati!N34&lt;60,"E",IF(Rezultati!N34&lt;70,"D",IF(Rezultati!N34&lt;80,"C",IF(Rezultati!N34&lt;90,"B","A")))))</f>
        <v>F</v>
      </c>
      <c r="M40" s="18"/>
    </row>
    <row r="41" spans="1:13" ht="12.75">
      <c r="A41" s="72" t="str">
        <f>IF(ISBLANK(Rezultati!B35),"",Rezultati!B35)</f>
        <v>43/2018</v>
      </c>
      <c r="B41" s="73" t="str">
        <f>IF(ISBLANK(Rezultati!C35),"",Rezultati!C35)</f>
        <v>Damjan Bujišić</v>
      </c>
      <c r="C41" s="115">
        <f>IF(ISBLANK(Rezultati!D35),"",Rezultati!D35)</f>
        <v>0</v>
      </c>
      <c r="D41" s="115">
        <f>IF(ISBLANK(Rezultati!E35),"",Rezultati!E35)</f>
        <v>16</v>
      </c>
      <c r="E41" s="115">
        <f>IF(ISBLANK(Rezultati!F35),"",Rezultati!F35)</f>
      </c>
      <c r="F41" s="115">
        <f>IF(ISBLANK(Rezultati!G35),"",Rezultati!G35)</f>
      </c>
      <c r="G41" s="115">
        <f>IF(ISBLANK(Rezultati!I35),"",Rezultati!I35)</f>
        <v>11</v>
      </c>
      <c r="H41" s="115">
        <f>IF(ISBLANK(Rezultati!J35),"",Rezultati!J35)</f>
      </c>
      <c r="I41" s="115">
        <f>IF(ISBLANK(Rezultati!K35),"",Rezultati!K35)</f>
      </c>
      <c r="J41" s="115">
        <f>IF(ISBLANK(Rezultati!L35),"",Rezultati!L35)</f>
      </c>
      <c r="K41" s="115">
        <f>IF(ISBLANK(Rezultati!N35),"",Rezultati!N35)</f>
        <v>27</v>
      </c>
      <c r="L41" s="116" t="str">
        <f>IF(Rezultati!N35&lt;50,"F",IF(Rezultati!N35&lt;60,"E",IF(Rezultati!N35&lt;70,"D",IF(Rezultati!N35&lt;80,"C",IF(Rezultati!N35&lt;90,"B","A")))))</f>
        <v>F</v>
      </c>
      <c r="M41" s="18"/>
    </row>
    <row r="42" spans="1:13" ht="12.75">
      <c r="A42" s="72" t="str">
        <f>IF(ISBLANK(Rezultati!B36),"",Rezultati!B36)</f>
        <v>44/2018</v>
      </c>
      <c r="B42" s="73" t="str">
        <f>IF(ISBLANK(Rezultati!C36),"",Rezultati!C36)</f>
        <v>Petar Radović</v>
      </c>
      <c r="C42" s="115">
        <f>IF(ISBLANK(Rezultati!D36),"",Rezultati!D36)</f>
        <v>12</v>
      </c>
      <c r="D42" s="115">
        <f>IF(ISBLANK(Rezultati!E36),"",Rezultati!E36)</f>
        <v>18</v>
      </c>
      <c r="E42" s="115">
        <f>IF(ISBLANK(Rezultati!F36),"",Rezultati!F36)</f>
      </c>
      <c r="F42" s="115">
        <f>IF(ISBLANK(Rezultati!G36),"",Rezultati!G36)</f>
      </c>
      <c r="G42" s="115">
        <f>IF(ISBLANK(Rezultati!I36),"",Rezultati!I36)</f>
        <v>5</v>
      </c>
      <c r="H42" s="115">
        <f>IF(ISBLANK(Rezultati!J36),"",Rezultati!J36)</f>
      </c>
      <c r="I42" s="115">
        <f>IF(ISBLANK(Rezultati!K36),"",Rezultati!K36)</f>
      </c>
      <c r="J42" s="115">
        <f>IF(ISBLANK(Rezultati!L36),"",Rezultati!L36)</f>
      </c>
      <c r="K42" s="115">
        <f>IF(ISBLANK(Rezultati!N36),"",Rezultati!N36)</f>
        <v>23</v>
      </c>
      <c r="L42" s="116" t="str">
        <f>IF(Rezultati!N36&lt;50,"F",IF(Rezultati!N36&lt;60,"E",IF(Rezultati!N36&lt;70,"D",IF(Rezultati!N36&lt;80,"C",IF(Rezultati!N36&lt;90,"B","A")))))</f>
        <v>F</v>
      </c>
      <c r="M42" s="18"/>
    </row>
    <row r="43" spans="1:13" ht="12.75">
      <c r="A43" s="72" t="str">
        <f>IF(ISBLANK(Rezultati!B37),"",Rezultati!B37)</f>
        <v>47/2018</v>
      </c>
      <c r="B43" s="73" t="str">
        <f>IF(ISBLANK(Rezultati!C37),"",Rezultati!C37)</f>
        <v>Eva Stella Lekić</v>
      </c>
      <c r="C43" s="115">
        <f>IF(ISBLANK(Rezultati!D37),"",Rezultati!D37)</f>
      </c>
      <c r="D43" s="115">
        <f>IF(ISBLANK(Rezultati!E37),"",Rezultati!E37)</f>
        <v>18</v>
      </c>
      <c r="E43" s="115">
        <f>IF(ISBLANK(Rezultati!F37),"",Rezultati!F37)</f>
      </c>
      <c r="F43" s="115">
        <f>IF(ISBLANK(Rezultati!G37),"",Rezultati!G37)</f>
      </c>
      <c r="G43" s="115">
        <f>IF(ISBLANK(Rezultati!I37),"",Rezultati!I37)</f>
        <v>4</v>
      </c>
      <c r="H43" s="115">
        <f>IF(ISBLANK(Rezultati!J37),"",Rezultati!J37)</f>
      </c>
      <c r="I43" s="115">
        <f>IF(ISBLANK(Rezultati!K37),"",Rezultati!K37)</f>
      </c>
      <c r="J43" s="115">
        <f>IF(ISBLANK(Rezultati!L37),"",Rezultati!L37)</f>
      </c>
      <c r="K43" s="115">
        <f>IF(ISBLANK(Rezultati!N37),"",Rezultati!N37)</f>
        <v>22</v>
      </c>
      <c r="L43" s="116" t="str">
        <f>IF(Rezultati!N37&lt;50,"F",IF(Rezultati!N37&lt;60,"E",IF(Rezultati!N37&lt;70,"D",IF(Rezultati!N37&lt;80,"C",IF(Rezultati!N37&lt;90,"B","A")))))</f>
        <v>F</v>
      </c>
      <c r="M43" s="18"/>
    </row>
    <row r="44" spans="1:13" ht="12.75">
      <c r="A44" s="72" t="str">
        <f>IF(ISBLANK(Rezultati!B38),"",Rezultati!B38)</f>
        <v>57/2018</v>
      </c>
      <c r="B44" s="73" t="str">
        <f>IF(ISBLANK(Rezultati!C38),"",Rezultati!C38)</f>
        <v>Miloš Knežević</v>
      </c>
      <c r="C44" s="115">
        <f>IF(ISBLANK(Rezultati!D38),"",Rezultati!D38)</f>
      </c>
      <c r="D44" s="115">
        <f>IF(ISBLANK(Rezultati!E38),"",Rezultati!E38)</f>
      </c>
      <c r="E44" s="115">
        <f>IF(ISBLANK(Rezultati!F38),"",Rezultati!F38)</f>
      </c>
      <c r="F44" s="115">
        <f>IF(ISBLANK(Rezultati!G38),"",Rezultati!G38)</f>
      </c>
      <c r="G44" s="115">
        <f>IF(ISBLANK(Rezultati!I38),"",Rezultati!I38)</f>
        <v>0</v>
      </c>
      <c r="H44" s="115">
        <f>IF(ISBLANK(Rezultati!J38),"",Rezultati!J38)</f>
      </c>
      <c r="I44" s="115">
        <f>IF(ISBLANK(Rezultati!K38),"",Rezultati!K38)</f>
      </c>
      <c r="J44" s="115">
        <f>IF(ISBLANK(Rezultati!L38),"",Rezultati!L38)</f>
      </c>
      <c r="K44" s="115">
        <f>IF(ISBLANK(Rezultati!N38),"",Rezultati!N38)</f>
        <v>0</v>
      </c>
      <c r="L44" s="116" t="str">
        <f>IF(Rezultati!N38&lt;50,"F",IF(Rezultati!N38&lt;60,"E",IF(Rezultati!N38&lt;70,"D",IF(Rezultati!N38&lt;80,"C",IF(Rezultati!N38&lt;90,"B","A")))))</f>
        <v>F</v>
      </c>
      <c r="M44" s="18"/>
    </row>
    <row r="45" spans="1:13" ht="12.75">
      <c r="A45" s="72" t="str">
        <f>IF(ISBLANK(Rezultati!B39),"",Rezultati!B39)</f>
        <v>63/2018</v>
      </c>
      <c r="B45" s="73" t="str">
        <f>IF(ISBLANK(Rezultati!C39),"",Rezultati!C39)</f>
        <v>Savo Vujović</v>
      </c>
      <c r="C45" s="115">
        <f>IF(ISBLANK(Rezultati!D39),"",Rezultati!D39)</f>
        <v>15</v>
      </c>
      <c r="D45" s="115">
        <f>IF(ISBLANK(Rezultati!E39),"",Rezultati!E39)</f>
      </c>
      <c r="E45" s="115">
        <f>IF(ISBLANK(Rezultati!F39),"",Rezultati!F39)</f>
      </c>
      <c r="F45" s="115">
        <f>IF(ISBLANK(Rezultati!G39),"",Rezultati!G39)</f>
      </c>
      <c r="G45" s="115">
        <f>IF(ISBLANK(Rezultati!I39),"",Rezultati!I39)</f>
      </c>
      <c r="H45" s="115">
        <f>IF(ISBLANK(Rezultati!J39),"",Rezultati!J39)</f>
      </c>
      <c r="I45" s="115">
        <f>IF(ISBLANK(Rezultati!K39),"",Rezultati!K39)</f>
      </c>
      <c r="J45" s="115">
        <f>IF(ISBLANK(Rezultati!L39),"",Rezultati!L39)</f>
      </c>
      <c r="K45" s="115">
        <f>IF(ISBLANK(Rezultati!N39),"",Rezultati!N39)</f>
        <v>15</v>
      </c>
      <c r="L45" s="116" t="str">
        <f>IF(Rezultati!N39&lt;50,"F",IF(Rezultati!N39&lt;60,"E",IF(Rezultati!N39&lt;70,"D",IF(Rezultati!N39&lt;80,"C",IF(Rezultati!N39&lt;90,"B","A")))))</f>
        <v>F</v>
      </c>
      <c r="M45" s="18"/>
    </row>
    <row r="46" spans="1:13" ht="12.75">
      <c r="A46" s="72" t="str">
        <f>IF(ISBLANK(Rezultati!B40),"",Rezultati!B40)</f>
        <v>66/2018</v>
      </c>
      <c r="B46" s="73" t="str">
        <f>IF(ISBLANK(Rezultati!C40),"",Rezultati!C40)</f>
        <v>Dražen Minić</v>
      </c>
      <c r="C46" s="115">
        <f>IF(ISBLANK(Rezultati!D40),"",Rezultati!D40)</f>
        <v>10</v>
      </c>
      <c r="D46" s="115">
        <f>IF(ISBLANK(Rezultati!E40),"",Rezultati!E40)</f>
        <v>33</v>
      </c>
      <c r="E46" s="115">
        <f>IF(ISBLANK(Rezultati!F40),"",Rezultati!F40)</f>
      </c>
      <c r="F46" s="115">
        <f>IF(ISBLANK(Rezultati!G40),"",Rezultati!G40)</f>
      </c>
      <c r="G46" s="115">
        <f>IF(ISBLANK(Rezultati!I40),"",Rezultati!I40)</f>
        <v>17</v>
      </c>
      <c r="H46" s="115">
        <f>IF(ISBLANK(Rezultati!J40),"",Rezultati!J40)</f>
      </c>
      <c r="I46" s="115">
        <f>IF(ISBLANK(Rezultati!K40),"",Rezultati!K40)</f>
      </c>
      <c r="J46" s="115">
        <f>IF(ISBLANK(Rezultati!L40),"",Rezultati!L40)</f>
      </c>
      <c r="K46" s="115">
        <f>IF(ISBLANK(Rezultati!N40),"",Rezultati!N40)</f>
        <v>50</v>
      </c>
      <c r="L46" s="116" t="str">
        <f>IF(Rezultati!N40&lt;50,"F",IF(Rezultati!N40&lt;60,"E",IF(Rezultati!N40&lt;70,"D",IF(Rezultati!N40&lt;80,"C",IF(Rezultati!N40&lt;90,"B","A")))))</f>
        <v>E</v>
      </c>
      <c r="M46" s="18"/>
    </row>
    <row r="47" spans="1:13" ht="12.75">
      <c r="A47" s="72" t="str">
        <f>IF(ISBLANK(Rezultati!B41),"",Rezultati!B41)</f>
        <v>74/2018</v>
      </c>
      <c r="B47" s="73" t="str">
        <f>IF(ISBLANK(Rezultati!C41),"",Rezultati!C41)</f>
        <v>Damjan Dubak</v>
      </c>
      <c r="C47" s="115">
        <f>IF(ISBLANK(Rezultati!D41),"",Rezultati!D41)</f>
        <v>17</v>
      </c>
      <c r="D47" s="115">
        <f>IF(ISBLANK(Rezultati!E41),"",Rezultati!E41)</f>
      </c>
      <c r="E47" s="115">
        <f>IF(ISBLANK(Rezultati!F41),"",Rezultati!F41)</f>
      </c>
      <c r="F47" s="115">
        <f>IF(ISBLANK(Rezultati!G41),"",Rezultati!G41)</f>
      </c>
      <c r="G47" s="115">
        <f>IF(ISBLANK(Rezultati!I41),"",Rezultati!I41)</f>
      </c>
      <c r="H47" s="115">
        <f>IF(ISBLANK(Rezultati!J41),"",Rezultati!J41)</f>
      </c>
      <c r="I47" s="115">
        <f>IF(ISBLANK(Rezultati!K41),"",Rezultati!K41)</f>
      </c>
      <c r="J47" s="115">
        <f>IF(ISBLANK(Rezultati!L41),"",Rezultati!L41)</f>
      </c>
      <c r="K47" s="115">
        <f>IF(ISBLANK(Rezultati!N41),"",Rezultati!N41)</f>
        <v>17</v>
      </c>
      <c r="L47" s="116" t="str">
        <f>IF(Rezultati!N41&lt;50,"F",IF(Rezultati!N41&lt;60,"E",IF(Rezultati!N41&lt;70,"D",IF(Rezultati!N41&lt;80,"C",IF(Rezultati!N41&lt;90,"B","A")))))</f>
        <v>F</v>
      </c>
      <c r="M47" s="18"/>
    </row>
    <row r="48" spans="1:13" ht="12.75">
      <c r="A48" s="72" t="str">
        <f>IF(ISBLANK(Rezultati!B42),"",Rezultati!B42)</f>
        <v>79/2018</v>
      </c>
      <c r="B48" s="73" t="str">
        <f>IF(ISBLANK(Rezultati!C42),"",Rezultati!C42)</f>
        <v>Anastasija Popović</v>
      </c>
      <c r="C48" s="115">
        <f>IF(ISBLANK(Rezultati!D42),"",Rezultati!D42)</f>
      </c>
      <c r="D48" s="115">
        <f>IF(ISBLANK(Rezultati!E42),"",Rezultati!E42)</f>
      </c>
      <c r="E48" s="115">
        <f>IF(ISBLANK(Rezultati!F42),"",Rezultati!F42)</f>
      </c>
      <c r="F48" s="115">
        <f>IF(ISBLANK(Rezultati!G42),"",Rezultati!G42)</f>
      </c>
      <c r="G48" s="115">
        <f>IF(ISBLANK(Rezultati!I42),"",Rezultati!I42)</f>
      </c>
      <c r="H48" s="115">
        <f>IF(ISBLANK(Rezultati!J42),"",Rezultati!J42)</f>
      </c>
      <c r="I48" s="115">
        <f>IF(ISBLANK(Rezultati!K42),"",Rezultati!K42)</f>
      </c>
      <c r="J48" s="115">
        <f>IF(ISBLANK(Rezultati!L42),"",Rezultati!L42)</f>
      </c>
      <c r="K48" s="115">
        <f>IF(ISBLANK(Rezultati!N42),"",Rezultati!N42)</f>
        <v>0</v>
      </c>
      <c r="L48" s="116" t="str">
        <f>IF(Rezultati!N42&lt;50,"F",IF(Rezultati!N42&lt;60,"E",IF(Rezultati!N42&lt;70,"D",IF(Rezultati!N42&lt;80,"C",IF(Rezultati!N42&lt;90,"B","A")))))</f>
        <v>F</v>
      </c>
      <c r="M48" s="18"/>
    </row>
    <row r="49" spans="1:13" ht="12.75">
      <c r="A49" s="72" t="str">
        <f>IF(ISBLANK(Rezultati!B43),"",Rezultati!B43)</f>
        <v>81/2018</v>
      </c>
      <c r="B49" s="73" t="str">
        <f>IF(ISBLANK(Rezultati!C43),"",Rezultati!C43)</f>
        <v>Tijana Laušević</v>
      </c>
      <c r="C49" s="115">
        <f>IF(ISBLANK(Rezultati!D43),"",Rezultati!D43)</f>
      </c>
      <c r="D49" s="115">
        <f>IF(ISBLANK(Rezultati!E43),"",Rezultati!E43)</f>
      </c>
      <c r="E49" s="115">
        <f>IF(ISBLANK(Rezultati!F43),"",Rezultati!F43)</f>
      </c>
      <c r="F49" s="115">
        <f>IF(ISBLANK(Rezultati!G43),"",Rezultati!G43)</f>
      </c>
      <c r="G49" s="115">
        <f>IF(ISBLANK(Rezultati!I43),"",Rezultati!I43)</f>
      </c>
      <c r="H49" s="115">
        <f>IF(ISBLANK(Rezultati!J43),"",Rezultati!J43)</f>
      </c>
      <c r="I49" s="115">
        <f>IF(ISBLANK(Rezultati!K43),"",Rezultati!K43)</f>
      </c>
      <c r="J49" s="115">
        <f>IF(ISBLANK(Rezultati!L43),"",Rezultati!L43)</f>
      </c>
      <c r="K49" s="115">
        <f>IF(ISBLANK(Rezultati!N43),"",Rezultati!N43)</f>
        <v>0</v>
      </c>
      <c r="L49" s="116" t="str">
        <f>IF(Rezultati!N43&lt;50,"F",IF(Rezultati!N43&lt;60,"E",IF(Rezultati!N43&lt;70,"D",IF(Rezultati!N43&lt;80,"C",IF(Rezultati!N43&lt;90,"B","A")))))</f>
        <v>F</v>
      </c>
      <c r="M49" s="18"/>
    </row>
    <row r="50" spans="1:13" ht="12.75">
      <c r="A50" s="72" t="str">
        <f>IF(ISBLANK(Rezultati!B44),"",Rezultati!B44)</f>
        <v>82/2018</v>
      </c>
      <c r="B50" s="73" t="str">
        <f>IF(ISBLANK(Rezultati!C44),"",Rezultati!C44)</f>
        <v>Balša Marković</v>
      </c>
      <c r="C50" s="115">
        <f>IF(ISBLANK(Rezultati!D44),"",Rezultati!D44)</f>
        <v>12</v>
      </c>
      <c r="D50" s="115">
        <f>IF(ISBLANK(Rezultati!E44),"",Rezultati!E44)</f>
        <v>23</v>
      </c>
      <c r="E50" s="115">
        <f>IF(ISBLANK(Rezultati!F44),"",Rezultati!F44)</f>
      </c>
      <c r="F50" s="115">
        <f>IF(ISBLANK(Rezultati!G44),"",Rezultati!G44)</f>
      </c>
      <c r="G50" s="115">
        <f>IF(ISBLANK(Rezultati!I44),"",Rezultati!I44)</f>
        <v>7</v>
      </c>
      <c r="H50" s="115">
        <f>IF(ISBLANK(Rezultati!J44),"",Rezultati!J44)</f>
      </c>
      <c r="I50" s="115">
        <f>IF(ISBLANK(Rezultati!K44),"",Rezultati!K44)</f>
      </c>
      <c r="J50" s="115">
        <f>IF(ISBLANK(Rezultati!L44),"",Rezultati!L44)</f>
      </c>
      <c r="K50" s="115">
        <f>IF(ISBLANK(Rezultati!N44),"",Rezultati!N44)</f>
        <v>30</v>
      </c>
      <c r="L50" s="116" t="str">
        <f>IF(Rezultati!N44&lt;50,"F",IF(Rezultati!N44&lt;60,"E",IF(Rezultati!N44&lt;70,"D",IF(Rezultati!N44&lt;80,"C",IF(Rezultati!N44&lt;90,"B","A")))))</f>
        <v>F</v>
      </c>
      <c r="M50" s="18"/>
    </row>
    <row r="51" spans="1:13" ht="12.75">
      <c r="A51" s="72" t="str">
        <f>IF(ISBLANK(Rezultati!B45),"",Rezultati!B45)</f>
        <v>1/2017</v>
      </c>
      <c r="B51" s="73" t="str">
        <f>IF(ISBLANK(Rezultati!C45),"",Rezultati!C45)</f>
        <v>Petar Lazarević</v>
      </c>
      <c r="C51" s="115">
        <f>IF(ISBLANK(Rezultati!D45),"",Rezultati!D45)</f>
        <v>24</v>
      </c>
      <c r="D51" s="115">
        <f>IF(ISBLANK(Rezultati!E45),"",Rezultati!E45)</f>
      </c>
      <c r="E51" s="115">
        <f>IF(ISBLANK(Rezultati!F45),"",Rezultati!F45)</f>
      </c>
      <c r="F51" s="115">
        <f>IF(ISBLANK(Rezultati!G45),"",Rezultati!G45)</f>
      </c>
      <c r="G51" s="115">
        <f>IF(ISBLANK(Rezultati!I45),"",Rezultati!I45)</f>
        <v>19</v>
      </c>
      <c r="H51" s="115">
        <f>IF(ISBLANK(Rezultati!J45),"",Rezultati!J45)</f>
      </c>
      <c r="I51" s="115">
        <f>IF(ISBLANK(Rezultati!K45),"",Rezultati!K45)</f>
      </c>
      <c r="J51" s="115">
        <f>IF(ISBLANK(Rezultati!L45),"",Rezultati!L45)</f>
      </c>
      <c r="K51" s="115">
        <f>IF(ISBLANK(Rezultati!N45),"",Rezultati!N45)</f>
        <v>43</v>
      </c>
      <c r="L51" s="116" t="str">
        <f>IF(Rezultati!N45&lt;50,"F",IF(Rezultati!N45&lt;60,"E",IF(Rezultati!N45&lt;70,"D",IF(Rezultati!N45&lt;80,"C",IF(Rezultati!N45&lt;90,"B","A")))))</f>
        <v>F</v>
      </c>
      <c r="M51" s="18"/>
    </row>
    <row r="52" spans="1:13" ht="12.75">
      <c r="A52" s="72" t="str">
        <f>IF(ISBLANK(Rezultati!B46),"",Rezultati!B46)</f>
        <v>7/2017</v>
      </c>
      <c r="B52" s="73" t="str">
        <f>IF(ISBLANK(Rezultati!C46),"",Rezultati!C46)</f>
        <v>Vladimir Ćetković</v>
      </c>
      <c r="C52" s="115">
        <f>IF(ISBLANK(Rezultati!D46),"",Rezultati!D46)</f>
        <v>18</v>
      </c>
      <c r="D52" s="115">
        <f>IF(ISBLANK(Rezultati!E46),"",Rezultati!E46)</f>
      </c>
      <c r="E52" s="115">
        <f>IF(ISBLANK(Rezultati!F46),"",Rezultati!F46)</f>
      </c>
      <c r="F52" s="115">
        <f>IF(ISBLANK(Rezultati!G46),"",Rezultati!G46)</f>
      </c>
      <c r="G52" s="115">
        <f>IF(ISBLANK(Rezultati!I46),"",Rezultati!I46)</f>
        <v>17</v>
      </c>
      <c r="H52" s="115">
        <f>IF(ISBLANK(Rezultati!J46),"",Rezultati!J46)</f>
      </c>
      <c r="I52" s="115">
        <f>IF(ISBLANK(Rezultati!K46),"",Rezultati!K46)</f>
      </c>
      <c r="J52" s="115">
        <f>IF(ISBLANK(Rezultati!L46),"",Rezultati!L46)</f>
      </c>
      <c r="K52" s="115">
        <f>IF(ISBLANK(Rezultati!N46),"",Rezultati!N46)</f>
        <v>35</v>
      </c>
      <c r="L52" s="116" t="str">
        <f>IF(Rezultati!N46&lt;50,"F",IF(Rezultati!N46&lt;60,"E",IF(Rezultati!N46&lt;70,"D",IF(Rezultati!N46&lt;80,"C",IF(Rezultati!N46&lt;90,"B","A")))))</f>
        <v>F</v>
      </c>
      <c r="M52" s="18"/>
    </row>
    <row r="53" spans="1:13" ht="12.75">
      <c r="A53" s="72" t="str">
        <f>IF(ISBLANK(Rezultati!B47),"",Rezultati!B47)</f>
        <v>19/2017</v>
      </c>
      <c r="B53" s="73" t="str">
        <f>IF(ISBLANK(Rezultati!C47),"",Rezultati!C47)</f>
        <v>Jovan Ćorović</v>
      </c>
      <c r="C53" s="115">
        <f>IF(ISBLANK(Rezultati!D47),"",Rezultati!D47)</f>
        <v>17</v>
      </c>
      <c r="D53" s="115">
        <f>IF(ISBLANK(Rezultati!E47),"",Rezultati!E47)</f>
      </c>
      <c r="E53" s="115">
        <f>IF(ISBLANK(Rezultati!F47),"",Rezultati!F47)</f>
      </c>
      <c r="F53" s="115">
        <f>IF(ISBLANK(Rezultati!G47),"",Rezultati!G47)</f>
      </c>
      <c r="G53" s="115">
        <f>IF(ISBLANK(Rezultati!I47),"",Rezultati!I47)</f>
        <v>25</v>
      </c>
      <c r="H53" s="115">
        <f>IF(ISBLANK(Rezultati!J47),"",Rezultati!J47)</f>
      </c>
      <c r="I53" s="115">
        <f>IF(ISBLANK(Rezultati!K47),"",Rezultati!K47)</f>
      </c>
      <c r="J53" s="115">
        <f>IF(ISBLANK(Rezultati!L47),"",Rezultati!L47)</f>
      </c>
      <c r="K53" s="115">
        <f>IF(ISBLANK(Rezultati!N47),"",Rezultati!N47)</f>
        <v>42</v>
      </c>
      <c r="L53" s="116" t="str">
        <f>IF(Rezultati!N47&lt;50,"F",IF(Rezultati!N47&lt;60,"E",IF(Rezultati!N47&lt;70,"D",IF(Rezultati!N47&lt;80,"C",IF(Rezultati!N47&lt;90,"B","A")))))</f>
        <v>F</v>
      </c>
      <c r="M53" s="18"/>
    </row>
    <row r="54" spans="1:13" ht="12.75">
      <c r="A54" s="72" t="str">
        <f>IF(ISBLANK(Rezultati!B48),"",Rezultati!B48)</f>
        <v>25/2017</v>
      </c>
      <c r="B54" s="73" t="str">
        <f>IF(ISBLANK(Rezultati!C48),"",Rezultati!C48)</f>
        <v>Goran Đikanović</v>
      </c>
      <c r="C54" s="115">
        <f>IF(ISBLANK(Rezultati!D48),"",Rezultati!D48)</f>
        <v>0</v>
      </c>
      <c r="D54" s="115">
        <f>IF(ISBLANK(Rezultati!E48),"",Rezultati!E48)</f>
        <v>8</v>
      </c>
      <c r="E54" s="115">
        <f>IF(ISBLANK(Rezultati!F48),"",Rezultati!F48)</f>
      </c>
      <c r="F54" s="115">
        <f>IF(ISBLANK(Rezultati!G48),"",Rezultati!G48)</f>
      </c>
      <c r="G54" s="115">
        <f>IF(ISBLANK(Rezultati!I48),"",Rezultati!I48)</f>
      </c>
      <c r="H54" s="115">
        <f>IF(ISBLANK(Rezultati!J48),"",Rezultati!J48)</f>
      </c>
      <c r="I54" s="115">
        <f>IF(ISBLANK(Rezultati!K48),"",Rezultati!K48)</f>
      </c>
      <c r="J54" s="115">
        <f>IF(ISBLANK(Rezultati!L48),"",Rezultati!L48)</f>
      </c>
      <c r="K54" s="115">
        <f>IF(ISBLANK(Rezultati!N48),"",Rezultati!N48)</f>
        <v>8</v>
      </c>
      <c r="L54" s="116" t="str">
        <f>IF(Rezultati!N48&lt;50,"F",IF(Rezultati!N48&lt;60,"E",IF(Rezultati!N48&lt;70,"D",IF(Rezultati!N48&lt;80,"C",IF(Rezultati!N48&lt;90,"B","A")))))</f>
        <v>F</v>
      </c>
      <c r="M54" s="18"/>
    </row>
    <row r="55" spans="1:13" ht="12.75">
      <c r="A55" s="72" t="str">
        <f>IF(ISBLANK(Rezultati!B49),"",Rezultati!B49)</f>
        <v>26/2017</v>
      </c>
      <c r="B55" s="73" t="str">
        <f>IF(ISBLANK(Rezultati!C49),"",Rezultati!C49)</f>
        <v>Mića Lučić</v>
      </c>
      <c r="C55" s="115">
        <f>IF(ISBLANK(Rezultati!D49),"",Rezultati!D49)</f>
        <v>19</v>
      </c>
      <c r="D55" s="115">
        <f>IF(ISBLANK(Rezultati!E49),"",Rezultati!E49)</f>
      </c>
      <c r="E55" s="115">
        <f>IF(ISBLANK(Rezultati!F49),"",Rezultati!F49)</f>
      </c>
      <c r="F55" s="115">
        <f>IF(ISBLANK(Rezultati!G49),"",Rezultati!G49)</f>
      </c>
      <c r="G55" s="115">
        <f>IF(ISBLANK(Rezultati!I49),"",Rezultati!I49)</f>
        <v>8</v>
      </c>
      <c r="H55" s="115">
        <f>IF(ISBLANK(Rezultati!J49),"",Rezultati!J49)</f>
      </c>
      <c r="I55" s="115">
        <f>IF(ISBLANK(Rezultati!K49),"",Rezultati!K49)</f>
      </c>
      <c r="J55" s="115">
        <f>IF(ISBLANK(Rezultati!L49),"",Rezultati!L49)</f>
      </c>
      <c r="K55" s="115">
        <f>IF(ISBLANK(Rezultati!N49),"",Rezultati!N49)</f>
        <v>27</v>
      </c>
      <c r="L55" s="116" t="str">
        <f>IF(Rezultati!N49&lt;50,"F",IF(Rezultati!N49&lt;60,"E",IF(Rezultati!N49&lt;70,"D",IF(Rezultati!N49&lt;80,"C",IF(Rezultati!N49&lt;90,"B","A")))))</f>
        <v>F</v>
      </c>
      <c r="M55" s="18"/>
    </row>
    <row r="56" spans="1:13" ht="12.75">
      <c r="A56" s="72" t="str">
        <f>IF(ISBLANK(Rezultati!B50),"",Rezultati!B50)</f>
        <v>36/2017</v>
      </c>
      <c r="B56" s="73" t="str">
        <f>IF(ISBLANK(Rezultati!C50),"",Rezultati!C50)</f>
        <v>Nikoleta Đurišić</v>
      </c>
      <c r="C56" s="115">
        <f>IF(ISBLANK(Rezultati!D50),"",Rezultati!D50)</f>
      </c>
      <c r="D56" s="115">
        <f>IF(ISBLANK(Rezultati!E50),"",Rezultati!E50)</f>
        <v>22</v>
      </c>
      <c r="E56" s="115">
        <f>IF(ISBLANK(Rezultati!F50),"",Rezultati!F50)</f>
      </c>
      <c r="F56" s="115">
        <f>IF(ISBLANK(Rezultati!G50),"",Rezultati!G50)</f>
      </c>
      <c r="G56" s="115">
        <f>IF(ISBLANK(Rezultati!I50),"",Rezultati!I50)</f>
      </c>
      <c r="H56" s="115">
        <f>IF(ISBLANK(Rezultati!J50),"",Rezultati!J50)</f>
      </c>
      <c r="I56" s="115">
        <f>IF(ISBLANK(Rezultati!K50),"",Rezultati!K50)</f>
      </c>
      <c r="J56" s="115">
        <f>IF(ISBLANK(Rezultati!L50),"",Rezultati!L50)</f>
      </c>
      <c r="K56" s="115">
        <f>IF(ISBLANK(Rezultati!N50),"",Rezultati!N50)</f>
        <v>22</v>
      </c>
      <c r="L56" s="116" t="str">
        <f>IF(Rezultati!N50&lt;50,"F",IF(Rezultati!N50&lt;60,"E",IF(Rezultati!N50&lt;70,"D",IF(Rezultati!N50&lt;80,"C",IF(Rezultati!N50&lt;90,"B","A")))))</f>
        <v>F</v>
      </c>
      <c r="M56" s="18"/>
    </row>
    <row r="57" spans="1:13" ht="12.75">
      <c r="A57" s="72" t="str">
        <f>IF(ISBLANK(Rezultati!B51),"",Rezultati!B51)</f>
        <v>39/2017</v>
      </c>
      <c r="B57" s="73" t="str">
        <f>IF(ISBLANK(Rezultati!C51),"",Rezultati!C51)</f>
        <v>Nikola Milutinović</v>
      </c>
      <c r="C57" s="115">
        <f>IF(ISBLANK(Rezultati!D51),"",Rezultati!D51)</f>
        <v>8</v>
      </c>
      <c r="D57" s="115">
        <f>IF(ISBLANK(Rezultati!E51),"",Rezultati!E51)</f>
        <v>31</v>
      </c>
      <c r="E57" s="115">
        <f>IF(ISBLANK(Rezultati!F51),"",Rezultati!F51)</f>
      </c>
      <c r="F57" s="115">
        <f>IF(ISBLANK(Rezultati!G51),"",Rezultati!G51)</f>
      </c>
      <c r="G57" s="115">
        <f>IF(ISBLANK(Rezultati!I51),"",Rezultati!I51)</f>
      </c>
      <c r="H57" s="115">
        <f>IF(ISBLANK(Rezultati!J51),"",Rezultati!J51)</f>
      </c>
      <c r="I57" s="115">
        <f>IF(ISBLANK(Rezultati!K51),"",Rezultati!K51)</f>
      </c>
      <c r="J57" s="115">
        <f>IF(ISBLANK(Rezultati!L51),"",Rezultati!L51)</f>
      </c>
      <c r="K57" s="115">
        <f>IF(ISBLANK(Rezultati!N51),"",Rezultati!N51)</f>
        <v>31</v>
      </c>
      <c r="L57" s="116" t="str">
        <f>IF(Rezultati!N51&lt;50,"F",IF(Rezultati!N51&lt;60,"E",IF(Rezultati!N51&lt;70,"D",IF(Rezultati!N51&lt;80,"C",IF(Rezultati!N51&lt;90,"B","A")))))</f>
        <v>F</v>
      </c>
      <c r="M57" s="18"/>
    </row>
    <row r="58" spans="1:13" ht="12.75">
      <c r="A58" s="72" t="str">
        <f>IF(ISBLANK(Rezultati!B52),"",Rezultati!B52)</f>
        <v>46/2017</v>
      </c>
      <c r="B58" s="73" t="str">
        <f>IF(ISBLANK(Rezultati!C52),"",Rezultati!C52)</f>
        <v>Aleksandar Miličić</v>
      </c>
      <c r="C58" s="115">
        <f>IF(ISBLANK(Rezultati!D52),"",Rezultati!D52)</f>
        <v>14</v>
      </c>
      <c r="D58" s="115">
        <f>IF(ISBLANK(Rezultati!E52),"",Rezultati!E52)</f>
      </c>
      <c r="E58" s="115">
        <f>IF(ISBLANK(Rezultati!F52),"",Rezultati!F52)</f>
      </c>
      <c r="F58" s="115">
        <f>IF(ISBLANK(Rezultati!G52),"",Rezultati!G52)</f>
      </c>
      <c r="G58" s="115">
        <f>IF(ISBLANK(Rezultati!I52),"",Rezultati!I52)</f>
        <v>2</v>
      </c>
      <c r="H58" s="115">
        <f>IF(ISBLANK(Rezultati!J52),"",Rezultati!J52)</f>
      </c>
      <c r="I58" s="115">
        <f>IF(ISBLANK(Rezultati!K52),"",Rezultati!K52)</f>
      </c>
      <c r="J58" s="115">
        <f>IF(ISBLANK(Rezultati!L52),"",Rezultati!L52)</f>
      </c>
      <c r="K58" s="115">
        <f>IF(ISBLANK(Rezultati!N52),"",Rezultati!N52)</f>
        <v>16</v>
      </c>
      <c r="L58" s="116" t="str">
        <f>IF(Rezultati!N52&lt;50,"F",IF(Rezultati!N52&lt;60,"E",IF(Rezultati!N52&lt;70,"D",IF(Rezultati!N52&lt;80,"C",IF(Rezultati!N52&lt;90,"B","A")))))</f>
        <v>F</v>
      </c>
      <c r="M58" s="18"/>
    </row>
    <row r="59" spans="1:13" ht="12.75">
      <c r="A59" s="72" t="str">
        <f>IF(ISBLANK(Rezultati!B53),"",Rezultati!B53)</f>
        <v>70/2017</v>
      </c>
      <c r="B59" s="73" t="str">
        <f>IF(ISBLANK(Rezultati!C53),"",Rezultati!C53)</f>
        <v>Dragana Todorović</v>
      </c>
      <c r="C59" s="115">
        <f>IF(ISBLANK(Rezultati!D53),"",Rezultati!D53)</f>
        <v>13</v>
      </c>
      <c r="D59" s="115">
        <f>IF(ISBLANK(Rezultati!E53),"",Rezultati!E53)</f>
        <v>26</v>
      </c>
      <c r="E59" s="115">
        <f>IF(ISBLANK(Rezultati!F53),"",Rezultati!F53)</f>
      </c>
      <c r="F59" s="115">
        <f>IF(ISBLANK(Rezultati!G53),"",Rezultati!G53)</f>
      </c>
      <c r="G59" s="115">
        <f>IF(ISBLANK(Rezultati!I53),"",Rezultati!I53)</f>
      </c>
      <c r="H59" s="115">
        <f>IF(ISBLANK(Rezultati!J53),"",Rezultati!J53)</f>
      </c>
      <c r="I59" s="115">
        <f>IF(ISBLANK(Rezultati!K53),"",Rezultati!K53)</f>
      </c>
      <c r="J59" s="115">
        <f>IF(ISBLANK(Rezultati!L53),"",Rezultati!L53)</f>
      </c>
      <c r="K59" s="115">
        <f>IF(ISBLANK(Rezultati!N53),"",Rezultati!N53)</f>
        <v>26</v>
      </c>
      <c r="L59" s="116" t="str">
        <f>IF(Rezultati!N53&lt;50,"F",IF(Rezultati!N53&lt;60,"E",IF(Rezultati!N53&lt;70,"D",IF(Rezultati!N53&lt;80,"C",IF(Rezultati!N53&lt;90,"B","A")))))</f>
        <v>F</v>
      </c>
      <c r="M59" s="18"/>
    </row>
    <row r="60" spans="1:13" ht="12.75">
      <c r="A60" s="72" t="str">
        <f>IF(ISBLANK(Rezultati!B54),"",Rezultati!B54)</f>
        <v>80/2017</v>
      </c>
      <c r="B60" s="73" t="str">
        <f>IF(ISBLANK(Rezultati!C54),"",Rezultati!C54)</f>
        <v>Vladimir Radonjić</v>
      </c>
      <c r="C60" s="115">
        <f>IF(ISBLANK(Rezultati!D54),"",Rezultati!D54)</f>
        <v>22</v>
      </c>
      <c r="D60" s="115">
        <f>IF(ISBLANK(Rezultati!E54),"",Rezultati!E54)</f>
      </c>
      <c r="E60" s="115">
        <f>IF(ISBLANK(Rezultati!F54),"",Rezultati!F54)</f>
      </c>
      <c r="F60" s="115">
        <f>IF(ISBLANK(Rezultati!G54),"",Rezultati!G54)</f>
      </c>
      <c r="G60" s="115">
        <f>IF(ISBLANK(Rezultati!I54),"",Rezultati!I54)</f>
        <v>10</v>
      </c>
      <c r="H60" s="115">
        <f>IF(ISBLANK(Rezultati!J54),"",Rezultati!J54)</f>
      </c>
      <c r="I60" s="115">
        <f>IF(ISBLANK(Rezultati!K54),"",Rezultati!K54)</f>
      </c>
      <c r="J60" s="115">
        <f>IF(ISBLANK(Rezultati!L54),"",Rezultati!L54)</f>
      </c>
      <c r="K60" s="115">
        <f>IF(ISBLANK(Rezultati!N54),"",Rezultati!N54)</f>
        <v>32</v>
      </c>
      <c r="L60" s="116" t="str">
        <f>IF(Rezultati!N54&lt;50,"F",IF(Rezultati!N54&lt;60,"E",IF(Rezultati!N54&lt;70,"D",IF(Rezultati!N54&lt;80,"C",IF(Rezultati!N54&lt;90,"B","A")))))</f>
        <v>F</v>
      </c>
      <c r="M60" s="18"/>
    </row>
    <row r="61" spans="1:13" ht="12.75">
      <c r="A61" s="72" t="str">
        <f>IF(ISBLANK(Rezultati!B55),"",Rezultati!B55)</f>
        <v>100/2017</v>
      </c>
      <c r="B61" s="73" t="str">
        <f>IF(ISBLANK(Rezultati!C55),"",Rezultati!C55)</f>
        <v>Lazar Šoć</v>
      </c>
      <c r="C61" s="115">
        <f>IF(ISBLANK(Rezultati!D55),"",Rezultati!D55)</f>
        <v>12</v>
      </c>
      <c r="D61" s="115">
        <f>IF(ISBLANK(Rezultati!E55),"",Rezultati!E55)</f>
      </c>
      <c r="E61" s="115">
        <f>IF(ISBLANK(Rezultati!F55),"",Rezultati!F55)</f>
      </c>
      <c r="F61" s="115">
        <f>IF(ISBLANK(Rezultati!G55),"",Rezultati!G55)</f>
      </c>
      <c r="G61" s="115">
        <f>IF(ISBLANK(Rezultati!I55),"",Rezultati!I55)</f>
      </c>
      <c r="H61" s="115">
        <f>IF(ISBLANK(Rezultati!J55),"",Rezultati!J55)</f>
      </c>
      <c r="I61" s="115">
        <f>IF(ISBLANK(Rezultati!K55),"",Rezultati!K55)</f>
      </c>
      <c r="J61" s="115">
        <f>IF(ISBLANK(Rezultati!L55),"",Rezultati!L55)</f>
      </c>
      <c r="K61" s="115">
        <f>IF(ISBLANK(Rezultati!N55),"",Rezultati!N55)</f>
        <v>12</v>
      </c>
      <c r="L61" s="116" t="str">
        <f>IF(Rezultati!N55&lt;50,"F",IF(Rezultati!N55&lt;60,"E",IF(Rezultati!N55&lt;70,"D",IF(Rezultati!N55&lt;80,"C",IF(Rezultati!N55&lt;90,"B","A")))))</f>
        <v>F</v>
      </c>
      <c r="M61" s="18"/>
    </row>
    <row r="62" spans="1:13" ht="12.75">
      <c r="A62" s="72" t="str">
        <f>IF(ISBLANK(Rezultati!B56),"",Rezultati!B56)</f>
        <v>40/2016</v>
      </c>
      <c r="B62" s="73" t="str">
        <f>IF(ISBLANK(Rezultati!C56),"",Rezultati!C56)</f>
        <v>Tomislav Papović</v>
      </c>
      <c r="C62" s="115">
        <f>IF(ISBLANK(Rezultati!D56),"",Rezultati!D56)</f>
        <v>25</v>
      </c>
      <c r="D62" s="115">
        <f>IF(ISBLANK(Rezultati!E56),"",Rezultati!E56)</f>
      </c>
      <c r="E62" s="115">
        <f>IF(ISBLANK(Rezultati!F56),"",Rezultati!F56)</f>
      </c>
      <c r="F62" s="115">
        <f>IF(ISBLANK(Rezultati!G56),"",Rezultati!G56)</f>
      </c>
      <c r="G62" s="115">
        <f>IF(ISBLANK(Rezultati!I56),"",Rezultati!I56)</f>
        <v>25</v>
      </c>
      <c r="H62" s="115">
        <f>IF(ISBLANK(Rezultati!J56),"",Rezultati!J56)</f>
      </c>
      <c r="I62" s="115">
        <f>IF(ISBLANK(Rezultati!K56),"",Rezultati!K56)</f>
      </c>
      <c r="J62" s="115">
        <f>IF(ISBLANK(Rezultati!L56),"",Rezultati!L56)</f>
      </c>
      <c r="K62" s="115">
        <f>IF(ISBLANK(Rezultati!N56),"",Rezultati!N56)</f>
        <v>50</v>
      </c>
      <c r="L62" s="116" t="str">
        <f>IF(Rezultati!N56&lt;50,"F",IF(Rezultati!N56&lt;60,"E",IF(Rezultati!N56&lt;70,"D",IF(Rezultati!N56&lt;80,"C",IF(Rezultati!N56&lt;90,"B","A")))))</f>
        <v>E</v>
      </c>
      <c r="M62" s="18"/>
    </row>
    <row r="63" spans="1:13" ht="12.75">
      <c r="A63" s="72" t="str">
        <f>IF(ISBLANK(Rezultati!B57),"",Rezultati!B57)</f>
        <v>48/2016</v>
      </c>
      <c r="B63" s="73" t="str">
        <f>IF(ISBLANK(Rezultati!C57),"",Rezultati!C57)</f>
        <v>Nikola Dobrašinović</v>
      </c>
      <c r="C63" s="115">
        <f>IF(ISBLANK(Rezultati!D57),"",Rezultati!D57)</f>
      </c>
      <c r="D63" s="115">
        <f>IF(ISBLANK(Rezultati!E57),"",Rezultati!E57)</f>
        <v>21</v>
      </c>
      <c r="E63" s="115">
        <f>IF(ISBLANK(Rezultati!F57),"",Rezultati!F57)</f>
      </c>
      <c r="F63" s="115">
        <f>IF(ISBLANK(Rezultati!G57),"",Rezultati!G57)</f>
      </c>
      <c r="G63" s="115">
        <f>IF(ISBLANK(Rezultati!I57),"",Rezultati!I57)</f>
      </c>
      <c r="H63" s="115">
        <f>IF(ISBLANK(Rezultati!J57),"",Rezultati!J57)</f>
      </c>
      <c r="I63" s="115">
        <f>IF(ISBLANK(Rezultati!K57),"",Rezultati!K57)</f>
      </c>
      <c r="J63" s="115">
        <f>IF(ISBLANK(Rezultati!L57),"",Rezultati!L57)</f>
      </c>
      <c r="K63" s="115">
        <f>IF(ISBLANK(Rezultati!N57),"",Rezultati!N57)</f>
        <v>21</v>
      </c>
      <c r="L63" s="116" t="str">
        <f>IF(Rezultati!N57&lt;50,"F",IF(Rezultati!N57&lt;60,"E",IF(Rezultati!N57&lt;70,"D",IF(Rezultati!N57&lt;80,"C",IF(Rezultati!N57&lt;90,"B","A")))))</f>
        <v>F</v>
      </c>
      <c r="M63" s="18"/>
    </row>
    <row r="64" spans="1:13" ht="12.75">
      <c r="A64" s="72" t="str">
        <f>IF(ISBLANK(Rezultati!B58),"",Rezultati!B58)</f>
        <v>61/2016</v>
      </c>
      <c r="B64" s="73" t="str">
        <f>IF(ISBLANK(Rezultati!C58),"",Rezultati!C58)</f>
        <v>Marko Bošković</v>
      </c>
      <c r="C64" s="115">
        <f>IF(ISBLANK(Rezultati!D58),"",Rezultati!D58)</f>
      </c>
      <c r="D64" s="115">
        <f>IF(ISBLANK(Rezultati!E58),"",Rezultati!E58)</f>
      </c>
      <c r="E64" s="115">
        <f>IF(ISBLANK(Rezultati!F58),"",Rezultati!F58)</f>
      </c>
      <c r="F64" s="115">
        <f>IF(ISBLANK(Rezultati!G58),"",Rezultati!G58)</f>
      </c>
      <c r="G64" s="115">
        <f>IF(ISBLANK(Rezultati!I58),"",Rezultati!I58)</f>
      </c>
      <c r="H64" s="115">
        <f>IF(ISBLANK(Rezultati!J58),"",Rezultati!J58)</f>
      </c>
      <c r="I64" s="115">
        <f>IF(ISBLANK(Rezultati!K58),"",Rezultati!K58)</f>
      </c>
      <c r="J64" s="115">
        <f>IF(ISBLANK(Rezultati!L58),"",Rezultati!L58)</f>
      </c>
      <c r="K64" s="115">
        <f>IF(ISBLANK(Rezultati!N58),"",Rezultati!N58)</f>
        <v>0</v>
      </c>
      <c r="L64" s="116" t="str">
        <f>IF(Rezultati!N58&lt;50,"F",IF(Rezultati!N58&lt;60,"E",IF(Rezultati!N58&lt;70,"D",IF(Rezultati!N58&lt;80,"C",IF(Rezultati!N58&lt;90,"B","A")))))</f>
        <v>F</v>
      </c>
      <c r="M64" s="18"/>
    </row>
    <row r="65" spans="1:13" ht="12.75">
      <c r="A65" s="72" t="str">
        <f>IF(ISBLANK(Rezultati!B59),"",Rezultati!B59)</f>
        <v>86/2016</v>
      </c>
      <c r="B65" s="73" t="str">
        <f>IF(ISBLANK(Rezultati!C59),"",Rezultati!C59)</f>
        <v>Danilo Miranović</v>
      </c>
      <c r="C65" s="115">
        <f>IF(ISBLANK(Rezultati!D59),"",Rezultati!D59)</f>
      </c>
      <c r="D65" s="115">
        <f>IF(ISBLANK(Rezultati!E59),"",Rezultati!E59)</f>
      </c>
      <c r="E65" s="115">
        <f>IF(ISBLANK(Rezultati!F59),"",Rezultati!F59)</f>
      </c>
      <c r="F65" s="115">
        <f>IF(ISBLANK(Rezultati!G59),"",Rezultati!G59)</f>
      </c>
      <c r="G65" s="115">
        <f>IF(ISBLANK(Rezultati!I59),"",Rezultati!I59)</f>
        <v>6</v>
      </c>
      <c r="H65" s="115">
        <f>IF(ISBLANK(Rezultati!J59),"",Rezultati!J59)</f>
      </c>
      <c r="I65" s="115">
        <f>IF(ISBLANK(Rezultati!K59),"",Rezultati!K59)</f>
      </c>
      <c r="J65" s="115">
        <f>IF(ISBLANK(Rezultati!L59),"",Rezultati!L59)</f>
      </c>
      <c r="K65" s="115">
        <f>IF(ISBLANK(Rezultati!N59),"",Rezultati!N59)</f>
        <v>6</v>
      </c>
      <c r="L65" s="116" t="str">
        <f>IF(Rezultati!N59&lt;50,"F",IF(Rezultati!N59&lt;60,"E",IF(Rezultati!N59&lt;70,"D",IF(Rezultati!N59&lt;80,"C",IF(Rezultati!N59&lt;90,"B","A")))))</f>
        <v>F</v>
      </c>
      <c r="M65" s="18"/>
    </row>
    <row r="66" spans="1:13" ht="12.75">
      <c r="A66" s="72" t="str">
        <f>IF(ISBLANK(Rezultati!B60),"",Rezultati!B60)</f>
        <v>89/2016</v>
      </c>
      <c r="B66" s="73" t="str">
        <f>IF(ISBLANK(Rezultati!C60),"",Rezultati!C60)</f>
        <v>Maja Keković</v>
      </c>
      <c r="C66" s="115">
        <f>IF(ISBLANK(Rezultati!D60),"",Rezultati!D60)</f>
      </c>
      <c r="D66" s="115">
        <f>IF(ISBLANK(Rezultati!E60),"",Rezultati!E60)</f>
      </c>
      <c r="E66" s="115">
        <f>IF(ISBLANK(Rezultati!F60),"",Rezultati!F60)</f>
      </c>
      <c r="F66" s="115">
        <f>IF(ISBLANK(Rezultati!G60),"",Rezultati!G60)</f>
      </c>
      <c r="G66" s="115">
        <f>IF(ISBLANK(Rezultati!I60),"",Rezultati!I60)</f>
      </c>
      <c r="H66" s="115">
        <f>IF(ISBLANK(Rezultati!J60),"",Rezultati!J60)</f>
      </c>
      <c r="I66" s="115">
        <f>IF(ISBLANK(Rezultati!K60),"",Rezultati!K60)</f>
      </c>
      <c r="J66" s="115">
        <f>IF(ISBLANK(Rezultati!L60),"",Rezultati!L60)</f>
      </c>
      <c r="K66" s="115">
        <f>IF(ISBLANK(Rezultati!N60),"",Rezultati!N60)</f>
        <v>0</v>
      </c>
      <c r="L66" s="116" t="str">
        <f>IF(Rezultati!N60&lt;50,"F",IF(Rezultati!N60&lt;60,"E",IF(Rezultati!N60&lt;70,"D",IF(Rezultati!N60&lt;80,"C",IF(Rezultati!N60&lt;90,"B","A")))))</f>
        <v>F</v>
      </c>
      <c r="M66" s="18"/>
    </row>
    <row r="67" spans="1:13" ht="12.75">
      <c r="A67" s="72" t="str">
        <f>IF(ISBLANK(Rezultati!B61),"",Rezultati!B61)</f>
        <v>7025/2016</v>
      </c>
      <c r="B67" s="73" t="str">
        <f>IF(ISBLANK(Rezultati!C61),"",Rezultati!C61)</f>
        <v>Anton Ljucović</v>
      </c>
      <c r="C67" s="115">
        <f>IF(ISBLANK(Rezultati!D61),"",Rezultati!D61)</f>
        <v>7</v>
      </c>
      <c r="D67" s="115">
        <f>IF(ISBLANK(Rezultati!E61),"",Rezultati!E61)</f>
        <v>28</v>
      </c>
      <c r="E67" s="115">
        <f>IF(ISBLANK(Rezultati!F61),"",Rezultati!F61)</f>
      </c>
      <c r="F67" s="115">
        <f>IF(ISBLANK(Rezultati!G61),"",Rezultati!G61)</f>
      </c>
      <c r="G67" s="115">
        <f>IF(ISBLANK(Rezultati!I61),"",Rezultati!I61)</f>
        <v>22</v>
      </c>
      <c r="H67" s="115">
        <f>IF(ISBLANK(Rezultati!J61),"",Rezultati!J61)</f>
      </c>
      <c r="I67" s="115">
        <f>IF(ISBLANK(Rezultati!K61),"",Rezultati!K61)</f>
      </c>
      <c r="J67" s="115">
        <f>IF(ISBLANK(Rezultati!L61),"",Rezultati!L61)</f>
      </c>
      <c r="K67" s="115">
        <f>IF(ISBLANK(Rezultati!N61),"",Rezultati!N61)</f>
        <v>50</v>
      </c>
      <c r="L67" s="116" t="str">
        <f>IF(Rezultati!N61&lt;50,"F",IF(Rezultati!N61&lt;60,"E",IF(Rezultati!N61&lt;70,"D",IF(Rezultati!N61&lt;80,"C",IF(Rezultati!N61&lt;90,"B","A")))))</f>
        <v>E</v>
      </c>
      <c r="M67" s="18"/>
    </row>
    <row r="68" spans="1:13" ht="12.75">
      <c r="A68" s="72" t="str">
        <f>IF(ISBLANK(Rezultati!B62),"",Rezultati!B62)</f>
        <v>7090/2016</v>
      </c>
      <c r="B68" s="73" t="str">
        <f>IF(ISBLANK(Rezultati!C62),"",Rezultati!C62)</f>
        <v>Belmin Spahić</v>
      </c>
      <c r="C68" s="115">
        <f>IF(ISBLANK(Rezultati!D62),"",Rezultati!D62)</f>
      </c>
      <c r="D68" s="115">
        <f>IF(ISBLANK(Rezultati!E62),"",Rezultati!E62)</f>
        <v>26</v>
      </c>
      <c r="E68" s="115">
        <f>IF(ISBLANK(Rezultati!F62),"",Rezultati!F62)</f>
      </c>
      <c r="F68" s="115">
        <f>IF(ISBLANK(Rezultati!G62),"",Rezultati!G62)</f>
      </c>
      <c r="G68" s="115">
        <f>IF(ISBLANK(Rezultati!I62),"",Rezultati!I62)</f>
      </c>
      <c r="H68" s="115">
        <f>IF(ISBLANK(Rezultati!J62),"",Rezultati!J62)</f>
      </c>
      <c r="I68" s="115">
        <f>IF(ISBLANK(Rezultati!K62),"",Rezultati!K62)</f>
      </c>
      <c r="J68" s="115">
        <f>IF(ISBLANK(Rezultati!L62),"",Rezultati!L62)</f>
      </c>
      <c r="K68" s="115">
        <f>IF(ISBLANK(Rezultati!N62),"",Rezultati!N62)</f>
        <v>26</v>
      </c>
      <c r="L68" s="116" t="str">
        <f>IF(Rezultati!N62&lt;50,"F",IF(Rezultati!N62&lt;60,"E",IF(Rezultati!N62&lt;70,"D",IF(Rezultati!N62&lt;80,"C",IF(Rezultati!N62&lt;90,"B","A")))))</f>
        <v>F</v>
      </c>
      <c r="M68" s="18"/>
    </row>
    <row r="69" spans="1:13" ht="12.75">
      <c r="A69" s="72" t="str">
        <f>IF(ISBLANK(Rezultati!B63),"",Rezultati!B63)</f>
        <v>7091/2016</v>
      </c>
      <c r="B69" s="73" t="str">
        <f>IF(ISBLANK(Rezultati!C63),"",Rezultati!C63)</f>
        <v>Minja Pavlović</v>
      </c>
      <c r="C69" s="115">
        <f>IF(ISBLANK(Rezultati!D63),"",Rezultati!D63)</f>
        <v>21</v>
      </c>
      <c r="D69" s="115">
        <f>IF(ISBLANK(Rezultati!E63),"",Rezultati!E63)</f>
      </c>
      <c r="E69" s="115">
        <f>IF(ISBLANK(Rezultati!F63),"",Rezultati!F63)</f>
      </c>
      <c r="F69" s="115">
        <f>IF(ISBLANK(Rezultati!G63),"",Rezultati!G63)</f>
      </c>
      <c r="G69" s="115">
        <f>IF(ISBLANK(Rezultati!I63),"",Rezultati!I63)</f>
        <v>7</v>
      </c>
      <c r="H69" s="115">
        <f>IF(ISBLANK(Rezultati!J63),"",Rezultati!J63)</f>
      </c>
      <c r="I69" s="115">
        <f>IF(ISBLANK(Rezultati!K63),"",Rezultati!K63)</f>
      </c>
      <c r="J69" s="115">
        <f>IF(ISBLANK(Rezultati!L63),"",Rezultati!L63)</f>
      </c>
      <c r="K69" s="115">
        <f>IF(ISBLANK(Rezultati!N63),"",Rezultati!N63)</f>
        <v>28</v>
      </c>
      <c r="L69" s="116" t="str">
        <f>IF(Rezultati!N63&lt;50,"F",IF(Rezultati!N63&lt;60,"E",IF(Rezultati!N63&lt;70,"D",IF(Rezultati!N63&lt;80,"C",IF(Rezultati!N63&lt;90,"B","A")))))</f>
        <v>F</v>
      </c>
      <c r="M69" s="18"/>
    </row>
    <row r="70" spans="1:13" ht="12.75">
      <c r="A70" s="72" t="str">
        <f>IF(ISBLANK(Rezultati!B64),"",Rezultati!B64)</f>
        <v>15/2015</v>
      </c>
      <c r="B70" s="73" t="str">
        <f>IF(ISBLANK(Rezultati!C64),"",Rezultati!C64)</f>
        <v>Miloš Vučetić</v>
      </c>
      <c r="C70" s="115">
        <f>IF(ISBLANK(Rezultati!D64),"",Rezultati!D64)</f>
      </c>
      <c r="D70" s="115">
        <f>IF(ISBLANK(Rezultati!E64),"",Rezultati!E64)</f>
      </c>
      <c r="E70" s="115">
        <f>IF(ISBLANK(Rezultati!F64),"",Rezultati!F64)</f>
      </c>
      <c r="F70" s="115">
        <f>IF(ISBLANK(Rezultati!G64),"",Rezultati!G64)</f>
      </c>
      <c r="G70" s="115">
        <f>IF(ISBLANK(Rezultati!I64),"",Rezultati!I64)</f>
      </c>
      <c r="H70" s="115">
        <f>IF(ISBLANK(Rezultati!J64),"",Rezultati!J64)</f>
      </c>
      <c r="I70" s="115">
        <f>IF(ISBLANK(Rezultati!K64),"",Rezultati!K64)</f>
      </c>
      <c r="J70" s="115">
        <f>IF(ISBLANK(Rezultati!L64),"",Rezultati!L64)</f>
      </c>
      <c r="K70" s="115">
        <f>IF(ISBLANK(Rezultati!N64),"",Rezultati!N64)</f>
        <v>0</v>
      </c>
      <c r="L70" s="116" t="str">
        <f>IF(Rezultati!N64&lt;50,"F",IF(Rezultati!N64&lt;60,"E",IF(Rezultati!N64&lt;70,"D",IF(Rezultati!N64&lt;80,"C",IF(Rezultati!N64&lt;90,"B","A")))))</f>
        <v>F</v>
      </c>
      <c r="M70" s="18"/>
    </row>
    <row r="71" spans="1:13" ht="12.75">
      <c r="A71" s="72" t="str">
        <f>IF(ISBLANK(Rezultati!B65),"",Rezultati!B65)</f>
        <v>38/2015</v>
      </c>
      <c r="B71" s="73" t="str">
        <f>IF(ISBLANK(Rezultati!C65),"",Rezultati!C65)</f>
        <v>Milena Bogavac</v>
      </c>
      <c r="C71" s="115">
        <f>IF(ISBLANK(Rezultati!D65),"",Rezultati!D65)</f>
        <v>18</v>
      </c>
      <c r="D71" s="115">
        <f>IF(ISBLANK(Rezultati!E65),"",Rezultati!E65)</f>
      </c>
      <c r="E71" s="115">
        <f>IF(ISBLANK(Rezultati!F65),"",Rezultati!F65)</f>
      </c>
      <c r="F71" s="115">
        <f>IF(ISBLANK(Rezultati!G65),"",Rezultati!G65)</f>
      </c>
      <c r="G71" s="115">
        <f>IF(ISBLANK(Rezultati!I65),"",Rezultati!I65)</f>
        <v>1</v>
      </c>
      <c r="H71" s="115">
        <f>IF(ISBLANK(Rezultati!J65),"",Rezultati!J65)</f>
      </c>
      <c r="I71" s="115">
        <f>IF(ISBLANK(Rezultati!K65),"",Rezultati!K65)</f>
      </c>
      <c r="J71" s="115">
        <f>IF(ISBLANK(Rezultati!L65),"",Rezultati!L65)</f>
      </c>
      <c r="K71" s="115">
        <f>IF(ISBLANK(Rezultati!N65),"",Rezultati!N65)</f>
        <v>19</v>
      </c>
      <c r="L71" s="116" t="str">
        <f>IF(Rezultati!N65&lt;50,"F",IF(Rezultati!N65&lt;60,"E",IF(Rezultati!N65&lt;70,"D",IF(Rezultati!N65&lt;80,"C",IF(Rezultati!N65&lt;90,"B","A")))))</f>
        <v>F</v>
      </c>
      <c r="M71" s="18"/>
    </row>
    <row r="72" spans="1:13" ht="12.75">
      <c r="A72" s="72" t="str">
        <f>IF(ISBLANK(Rezultati!B66),"",Rezultati!B66)</f>
        <v>50/2015</v>
      </c>
      <c r="B72" s="73" t="str">
        <f>IF(ISBLANK(Rezultati!C66),"",Rezultati!C66)</f>
        <v>Vuko Prelević</v>
      </c>
      <c r="C72" s="115">
        <f>IF(ISBLANK(Rezultati!D66),"",Rezultati!D66)</f>
      </c>
      <c r="D72" s="115">
        <f>IF(ISBLANK(Rezultati!E66),"",Rezultati!E66)</f>
      </c>
      <c r="E72" s="115">
        <f>IF(ISBLANK(Rezultati!F66),"",Rezultati!F66)</f>
      </c>
      <c r="F72" s="115">
        <f>IF(ISBLANK(Rezultati!G66),"",Rezultati!G66)</f>
      </c>
      <c r="G72" s="115">
        <f>IF(ISBLANK(Rezultati!I66),"",Rezultati!I66)</f>
      </c>
      <c r="H72" s="115">
        <f>IF(ISBLANK(Rezultati!J66),"",Rezultati!J66)</f>
      </c>
      <c r="I72" s="115">
        <f>IF(ISBLANK(Rezultati!K66),"",Rezultati!K66)</f>
      </c>
      <c r="J72" s="115">
        <f>IF(ISBLANK(Rezultati!L66),"",Rezultati!L66)</f>
      </c>
      <c r="K72" s="115">
        <f>IF(ISBLANK(Rezultati!N66),"",Rezultati!N66)</f>
        <v>0</v>
      </c>
      <c r="L72" s="116" t="str">
        <f>IF(Rezultati!N66&lt;50,"F",IF(Rezultati!N66&lt;60,"E",IF(Rezultati!N66&lt;70,"D",IF(Rezultati!N66&lt;80,"C",IF(Rezultati!N66&lt;90,"B","A")))))</f>
        <v>F</v>
      </c>
      <c r="M72" s="18"/>
    </row>
    <row r="73" spans="1:13" ht="12.75">
      <c r="A73" s="72" t="str">
        <f>IF(ISBLANK(Rezultati!B67),"",Rezultati!B67)</f>
        <v>97/2015</v>
      </c>
      <c r="B73" s="73" t="str">
        <f>IF(ISBLANK(Rezultati!C67),"",Rezultati!C67)</f>
        <v>Nebojša Kljajić</v>
      </c>
      <c r="C73" s="115">
        <f>IF(ISBLANK(Rezultati!D67),"",Rezultati!D67)</f>
      </c>
      <c r="D73" s="115">
        <f>IF(ISBLANK(Rezultati!E67),"",Rezultati!E67)</f>
      </c>
      <c r="E73" s="115">
        <f>IF(ISBLANK(Rezultati!F67),"",Rezultati!F67)</f>
      </c>
      <c r="F73" s="115">
        <f>IF(ISBLANK(Rezultati!G67),"",Rezultati!G67)</f>
      </c>
      <c r="G73" s="115">
        <f>IF(ISBLANK(Rezultati!I67),"",Rezultati!I67)</f>
      </c>
      <c r="H73" s="115">
        <f>IF(ISBLANK(Rezultati!J67),"",Rezultati!J67)</f>
      </c>
      <c r="I73" s="115">
        <f>IF(ISBLANK(Rezultati!K67),"",Rezultati!K67)</f>
      </c>
      <c r="J73" s="115">
        <f>IF(ISBLANK(Rezultati!L67),"",Rezultati!L67)</f>
      </c>
      <c r="K73" s="115">
        <f>IF(ISBLANK(Rezultati!N67),"",Rezultati!N67)</f>
        <v>0</v>
      </c>
      <c r="L73" s="116" t="str">
        <f>IF(Rezultati!N67&lt;50,"F",IF(Rezultati!N67&lt;60,"E",IF(Rezultati!N67&lt;70,"D",IF(Rezultati!N67&lt;80,"C",IF(Rezultati!N67&lt;90,"B","A")))))</f>
        <v>F</v>
      </c>
      <c r="M73" s="18"/>
    </row>
    <row r="74" spans="1:13" ht="12.75">
      <c r="A74" s="72" t="str">
        <f>IF(ISBLANK(Rezultati!B68),"",Rezultati!B68)</f>
        <v>7030/2015</v>
      </c>
      <c r="B74" s="73" t="str">
        <f>IF(ISBLANK(Rezultati!C68),"",Rezultati!C68)</f>
        <v>Milena Dacić</v>
      </c>
      <c r="C74" s="115">
        <f>IF(ISBLANK(Rezultati!D68),"",Rezultati!D68)</f>
        <v>22</v>
      </c>
      <c r="D74" s="115">
        <f>IF(ISBLANK(Rezultati!E68),"",Rezultati!E68)</f>
      </c>
      <c r="E74" s="115">
        <f>IF(ISBLANK(Rezultati!F68),"",Rezultati!F68)</f>
      </c>
      <c r="F74" s="115">
        <f>IF(ISBLANK(Rezultati!G68),"",Rezultati!G68)</f>
      </c>
      <c r="G74" s="115">
        <f>IF(ISBLANK(Rezultati!I68),"",Rezultati!I68)</f>
      </c>
      <c r="H74" s="115">
        <f>IF(ISBLANK(Rezultati!J68),"",Rezultati!J68)</f>
      </c>
      <c r="I74" s="115">
        <f>IF(ISBLANK(Rezultati!K68),"",Rezultati!K68)</f>
      </c>
      <c r="J74" s="115">
        <f>IF(ISBLANK(Rezultati!L68),"",Rezultati!L68)</f>
      </c>
      <c r="K74" s="115">
        <f>IF(ISBLANK(Rezultati!N68),"",Rezultati!N68)</f>
        <v>22</v>
      </c>
      <c r="L74" s="116" t="str">
        <f>IF(Rezultati!N68&lt;50,"F",IF(Rezultati!N68&lt;60,"E",IF(Rezultati!N68&lt;70,"D",IF(Rezultati!N68&lt;80,"C",IF(Rezultati!N68&lt;90,"B","A")))))</f>
        <v>F</v>
      </c>
      <c r="M74" s="18"/>
    </row>
    <row r="75" spans="1:13" ht="12.75">
      <c r="A75" s="72" t="str">
        <f>IF(ISBLANK(Rezultati!B69),"",Rezultati!B69)</f>
        <v>5/2014</v>
      </c>
      <c r="B75" s="73" t="str">
        <f>IF(ISBLANK(Rezultati!C69),"",Rezultati!C69)</f>
        <v>Miloš Šoć</v>
      </c>
      <c r="C75" s="115">
        <f>IF(ISBLANK(Rezultati!D69),"",Rezultati!D69)</f>
        <v>0</v>
      </c>
      <c r="D75" s="115">
        <f>IF(ISBLANK(Rezultati!E69),"",Rezultati!E69)</f>
        <v>0</v>
      </c>
      <c r="E75" s="115">
        <f>IF(ISBLANK(Rezultati!F69),"",Rezultati!F69)</f>
      </c>
      <c r="F75" s="115">
        <f>IF(ISBLANK(Rezultati!G69),"",Rezultati!G69)</f>
      </c>
      <c r="G75" s="115">
        <f>IF(ISBLANK(Rezultati!I69),"",Rezultati!I69)</f>
      </c>
      <c r="H75" s="115">
        <f>IF(ISBLANK(Rezultati!J69),"",Rezultati!J69)</f>
      </c>
      <c r="I75" s="115">
        <f>IF(ISBLANK(Rezultati!K69),"",Rezultati!K69)</f>
      </c>
      <c r="J75" s="115">
        <f>IF(ISBLANK(Rezultati!L69),"",Rezultati!L69)</f>
      </c>
      <c r="K75" s="115">
        <f>IF(ISBLANK(Rezultati!N69),"",Rezultati!N69)</f>
        <v>0</v>
      </c>
      <c r="L75" s="116" t="str">
        <f>IF(Rezultati!N69&lt;50,"F",IF(Rezultati!N69&lt;60,"E",IF(Rezultati!N69&lt;70,"D",IF(Rezultati!N69&lt;80,"C",IF(Rezultati!N69&lt;90,"B","A")))))</f>
        <v>F</v>
      </c>
      <c r="M75" s="18"/>
    </row>
    <row r="76" spans="1:13" ht="12.75">
      <c r="A76" s="72" t="str">
        <f>IF(ISBLANK(Rezultati!B70),"",Rezultati!B70)</f>
        <v>25/2014</v>
      </c>
      <c r="B76" s="73" t="str">
        <f>IF(ISBLANK(Rezultati!C70),"",Rezultati!C70)</f>
        <v>Stefan Todorović</v>
      </c>
      <c r="C76" s="115">
        <f>IF(ISBLANK(Rezultati!D70),"",Rezultati!D70)</f>
      </c>
      <c r="D76" s="115">
        <f>IF(ISBLANK(Rezultati!E70),"",Rezultati!E70)</f>
      </c>
      <c r="E76" s="115">
        <f>IF(ISBLANK(Rezultati!F70),"",Rezultati!F70)</f>
      </c>
      <c r="F76" s="115">
        <f>IF(ISBLANK(Rezultati!G70),"",Rezultati!G70)</f>
      </c>
      <c r="G76" s="115">
        <f>IF(ISBLANK(Rezultati!I70),"",Rezultati!I70)</f>
      </c>
      <c r="H76" s="115">
        <f>IF(ISBLANK(Rezultati!J70),"",Rezultati!J70)</f>
      </c>
      <c r="I76" s="115">
        <f>IF(ISBLANK(Rezultati!K70),"",Rezultati!K70)</f>
      </c>
      <c r="J76" s="115">
        <f>IF(ISBLANK(Rezultati!L70),"",Rezultati!L70)</f>
      </c>
      <c r="K76" s="115">
        <f>IF(ISBLANK(Rezultati!N70),"",Rezultati!N70)</f>
        <v>0</v>
      </c>
      <c r="L76" s="116" t="str">
        <f>IF(Rezultati!N70&lt;50,"F",IF(Rezultati!N70&lt;60,"E",IF(Rezultati!N70&lt;70,"D",IF(Rezultati!N70&lt;80,"C",IF(Rezultati!N70&lt;90,"B","A")))))</f>
        <v>F</v>
      </c>
      <c r="M76" s="18"/>
    </row>
    <row r="77" spans="1:13" ht="12.75">
      <c r="A77" s="72" t="str">
        <f>IF(ISBLANK(Rezultati!B71),"",Rezultati!B71)</f>
        <v>28/2014</v>
      </c>
      <c r="B77" s="73" t="str">
        <f>IF(ISBLANK(Rezultati!C71),"",Rezultati!C71)</f>
        <v>Luka Tončić</v>
      </c>
      <c r="C77" s="115">
        <f>IF(ISBLANK(Rezultati!D71),"",Rezultati!D71)</f>
        <v>8</v>
      </c>
      <c r="D77" s="115">
        <f>IF(ISBLANK(Rezultati!E71),"",Rezultati!E71)</f>
        <v>10</v>
      </c>
      <c r="E77" s="115">
        <f>IF(ISBLANK(Rezultati!F71),"",Rezultati!F71)</f>
      </c>
      <c r="F77" s="115">
        <f>IF(ISBLANK(Rezultati!G71),"",Rezultati!G71)</f>
      </c>
      <c r="G77" s="115">
        <f>IF(ISBLANK(Rezultati!I71),"",Rezultati!I71)</f>
      </c>
      <c r="H77" s="115">
        <f>IF(ISBLANK(Rezultati!J71),"",Rezultati!J71)</f>
      </c>
      <c r="I77" s="115">
        <f>IF(ISBLANK(Rezultati!K71),"",Rezultati!K71)</f>
      </c>
      <c r="J77" s="115">
        <f>IF(ISBLANK(Rezultati!L71),"",Rezultati!L71)</f>
      </c>
      <c r="K77" s="115">
        <f>IF(ISBLANK(Rezultati!N71),"",Rezultati!N71)</f>
        <v>10</v>
      </c>
      <c r="L77" s="116" t="str">
        <f>IF(Rezultati!N71&lt;50,"F",IF(Rezultati!N71&lt;60,"E",IF(Rezultati!N71&lt;70,"D",IF(Rezultati!N71&lt;80,"C",IF(Rezultati!N71&lt;90,"B","A")))))</f>
        <v>F</v>
      </c>
      <c r="M77" s="18"/>
    </row>
    <row r="78" spans="1:13" ht="12.75">
      <c r="A78" s="72" t="str">
        <f>IF(ISBLANK(Rezultati!B72),"",Rezultati!B72)</f>
        <v>30/2014</v>
      </c>
      <c r="B78" s="73" t="str">
        <f>IF(ISBLANK(Rezultati!C72),"",Rezultati!C72)</f>
        <v>Aleksandar Blagojević</v>
      </c>
      <c r="C78" s="115">
        <f>IF(ISBLANK(Rezultati!D72),"",Rezultati!D72)</f>
      </c>
      <c r="D78" s="115">
        <f>IF(ISBLANK(Rezultati!E72),"",Rezultati!E72)</f>
      </c>
      <c r="E78" s="115">
        <f>IF(ISBLANK(Rezultati!F72),"",Rezultati!F72)</f>
      </c>
      <c r="F78" s="115">
        <f>IF(ISBLANK(Rezultati!G72),"",Rezultati!G72)</f>
      </c>
      <c r="G78" s="115">
        <f>IF(ISBLANK(Rezultati!I72),"",Rezultati!I72)</f>
      </c>
      <c r="H78" s="115">
        <f>IF(ISBLANK(Rezultati!J72),"",Rezultati!J72)</f>
      </c>
      <c r="I78" s="115">
        <f>IF(ISBLANK(Rezultati!K72),"",Rezultati!K72)</f>
      </c>
      <c r="J78" s="115">
        <f>IF(ISBLANK(Rezultati!L72),"",Rezultati!L72)</f>
      </c>
      <c r="K78" s="115">
        <f>IF(ISBLANK(Rezultati!N72),"",Rezultati!N72)</f>
        <v>0</v>
      </c>
      <c r="L78" s="116" t="str">
        <f>IF(Rezultati!N72&lt;50,"F",IF(Rezultati!N72&lt;60,"E",IF(Rezultati!N72&lt;70,"D",IF(Rezultati!N72&lt;80,"C",IF(Rezultati!N72&lt;90,"B","A")))))</f>
        <v>F</v>
      </c>
      <c r="M78" s="18"/>
    </row>
    <row r="79" spans="1:13" ht="12.75">
      <c r="A79" s="72" t="str">
        <f>IF(ISBLANK(Rezultati!B73),"",Rezultati!B73)</f>
        <v>74/2014</v>
      </c>
      <c r="B79" s="73" t="str">
        <f>IF(ISBLANK(Rezultati!C73),"",Rezultati!C73)</f>
        <v>Petar Pavićević</v>
      </c>
      <c r="C79" s="115">
        <f>IF(ISBLANK(Rezultati!D73),"",Rezultati!D73)</f>
        <v>0</v>
      </c>
      <c r="D79" s="115">
        <f>IF(ISBLANK(Rezultati!E73),"",Rezultati!E73)</f>
        <v>4</v>
      </c>
      <c r="E79" s="115">
        <f>IF(ISBLANK(Rezultati!F73),"",Rezultati!F73)</f>
      </c>
      <c r="F79" s="115">
        <f>IF(ISBLANK(Rezultati!G73),"",Rezultati!G73)</f>
      </c>
      <c r="G79" s="115">
        <f>IF(ISBLANK(Rezultati!I73),"",Rezultati!I73)</f>
      </c>
      <c r="H79" s="115">
        <f>IF(ISBLANK(Rezultati!J73),"",Rezultati!J73)</f>
      </c>
      <c r="I79" s="115">
        <f>IF(ISBLANK(Rezultati!K73),"",Rezultati!K73)</f>
      </c>
      <c r="J79" s="115">
        <f>IF(ISBLANK(Rezultati!L73),"",Rezultati!L73)</f>
      </c>
      <c r="K79" s="115">
        <f>IF(ISBLANK(Rezultati!N73),"",Rezultati!N73)</f>
        <v>4</v>
      </c>
      <c r="L79" s="116" t="str">
        <f>IF(Rezultati!N73&lt;50,"F",IF(Rezultati!N73&lt;60,"E",IF(Rezultati!N73&lt;70,"D",IF(Rezultati!N73&lt;80,"C",IF(Rezultati!N73&lt;90,"B","A")))))</f>
        <v>F</v>
      </c>
      <c r="M79" s="18"/>
    </row>
    <row r="80" spans="1:13" ht="12.75">
      <c r="A80" s="72" t="str">
        <f>IF(ISBLANK(Rezultati!B74),"",Rezultati!B74)</f>
        <v>9075/2014</v>
      </c>
      <c r="B80" s="73" t="str">
        <f>IF(ISBLANK(Rezultati!C74),"",Rezultati!C74)</f>
        <v>Boris Grgurević</v>
      </c>
      <c r="C80" s="115">
        <f>IF(ISBLANK(Rezultati!D74),"",Rezultati!D74)</f>
        <v>28</v>
      </c>
      <c r="D80" s="115">
        <f>IF(ISBLANK(Rezultati!E74),"",Rezultati!E74)</f>
      </c>
      <c r="E80" s="115">
        <f>IF(ISBLANK(Rezultati!F74),"",Rezultati!F74)</f>
      </c>
      <c r="F80" s="115">
        <f>IF(ISBLANK(Rezultati!G74),"",Rezultati!G74)</f>
      </c>
      <c r="G80" s="115">
        <f>IF(ISBLANK(Rezultati!I74),"",Rezultati!I74)</f>
        <v>36</v>
      </c>
      <c r="H80" s="115">
        <f>IF(ISBLANK(Rezultati!J74),"",Rezultati!J74)</f>
      </c>
      <c r="I80" s="115">
        <f>IF(ISBLANK(Rezultati!K74),"",Rezultati!K74)</f>
      </c>
      <c r="J80" s="115">
        <f>IF(ISBLANK(Rezultati!L74),"",Rezultati!L74)</f>
      </c>
      <c r="K80" s="115">
        <f>IF(ISBLANK(Rezultati!N74),"",Rezultati!N74)</f>
        <v>64</v>
      </c>
      <c r="L80" s="116" t="str">
        <f>IF(Rezultati!N74&lt;50,"F",IF(Rezultati!N74&lt;60,"E",IF(Rezultati!N74&lt;70,"D",IF(Rezultati!N74&lt;80,"C",IF(Rezultati!N74&lt;90,"B","A")))))</f>
        <v>D</v>
      </c>
      <c r="M80" s="18"/>
    </row>
    <row r="81" spans="1:13" ht="12.75">
      <c r="A81" s="72" t="str">
        <f>IF(ISBLANK(Rezultati!B75),"",Rezultati!B75)</f>
        <v>87/2013</v>
      </c>
      <c r="B81" s="73" t="str">
        <f>IF(ISBLANK(Rezultati!C75),"",Rezultati!C75)</f>
        <v>Milena Mugoša</v>
      </c>
      <c r="C81" s="115">
        <f>IF(ISBLANK(Rezultati!D75),"",Rezultati!D75)</f>
      </c>
      <c r="D81" s="115">
        <f>IF(ISBLANK(Rezultati!E75),"",Rezultati!E75)</f>
      </c>
      <c r="E81" s="115">
        <f>IF(ISBLANK(Rezultati!F75),"",Rezultati!F75)</f>
      </c>
      <c r="F81" s="115">
        <f>IF(ISBLANK(Rezultati!G75),"",Rezultati!G75)</f>
      </c>
      <c r="G81" s="115">
        <f>IF(ISBLANK(Rezultati!I75),"",Rezultati!I75)</f>
      </c>
      <c r="H81" s="115">
        <f>IF(ISBLANK(Rezultati!J75),"",Rezultati!J75)</f>
      </c>
      <c r="I81" s="115">
        <f>IF(ISBLANK(Rezultati!K75),"",Rezultati!K75)</f>
      </c>
      <c r="J81" s="115">
        <f>IF(ISBLANK(Rezultati!L75),"",Rezultati!L75)</f>
      </c>
      <c r="K81" s="115">
        <f>IF(ISBLANK(Rezultati!N75),"",Rezultati!N75)</f>
        <v>0</v>
      </c>
      <c r="L81" s="116" t="str">
        <f>IF(Rezultati!N75&lt;50,"F",IF(Rezultati!N75&lt;60,"E",IF(Rezultati!N75&lt;70,"D",IF(Rezultati!N75&lt;80,"C",IF(Rezultati!N75&lt;90,"B","A")))))</f>
        <v>F</v>
      </c>
      <c r="M81" s="18"/>
    </row>
    <row r="82" spans="1:13" ht="12.75">
      <c r="A82" s="72" t="str">
        <f>IF(ISBLANK(Rezultati!B76),"",Rezultati!B76)</f>
        <v>20/2011</v>
      </c>
      <c r="B82" s="73" t="str">
        <f>IF(ISBLANK(Rezultati!C76),"",Rezultati!C76)</f>
        <v>Nebojša Maraš</v>
      </c>
      <c r="C82" s="115">
        <f>IF(ISBLANK(Rezultati!D76),"",Rezultati!D76)</f>
        <v>0</v>
      </c>
      <c r="D82" s="115">
        <f>IF(ISBLANK(Rezultati!E76),"",Rezultati!E76)</f>
      </c>
      <c r="E82" s="115">
        <f>IF(ISBLANK(Rezultati!F76),"",Rezultati!F76)</f>
      </c>
      <c r="F82" s="115">
        <f>IF(ISBLANK(Rezultati!G76),"",Rezultati!G76)</f>
      </c>
      <c r="G82" s="115">
        <f>IF(ISBLANK(Rezultati!I76),"",Rezultati!I76)</f>
      </c>
      <c r="H82" s="115">
        <f>IF(ISBLANK(Rezultati!J76),"",Rezultati!J76)</f>
      </c>
      <c r="I82" s="115">
        <f>IF(ISBLANK(Rezultati!K76),"",Rezultati!K76)</f>
      </c>
      <c r="J82" s="115">
        <f>IF(ISBLANK(Rezultati!L76),"",Rezultati!L76)</f>
      </c>
      <c r="K82" s="115">
        <f>IF(ISBLANK(Rezultati!N76),"",Rezultati!N76)</f>
        <v>0</v>
      </c>
      <c r="L82" s="116" t="str">
        <f>IF(Rezultati!N76&lt;50,"F",IF(Rezultati!N76&lt;60,"E",IF(Rezultati!N76&lt;70,"D",IF(Rezultati!N76&lt;80,"C",IF(Rezultati!N76&lt;90,"B","A")))))</f>
        <v>F</v>
      </c>
      <c r="M82" s="18"/>
    </row>
    <row r="83" spans="1:13" ht="12.75">
      <c r="A83" s="72" t="str">
        <f>IF(ISBLANK(Rezultati!B77),"",Rezultati!B77)</f>
        <v>44/2010</v>
      </c>
      <c r="B83" s="73" t="str">
        <f>IF(ISBLANK(Rezultati!C77),"",Rezultati!C77)</f>
        <v>Mirko Dvožak</v>
      </c>
      <c r="C83" s="115">
        <f>IF(ISBLANK(Rezultati!D77),"",Rezultati!D77)</f>
      </c>
      <c r="D83" s="115">
        <f>IF(ISBLANK(Rezultati!E77),"",Rezultati!E77)</f>
      </c>
      <c r="E83" s="115">
        <f>IF(ISBLANK(Rezultati!F77),"",Rezultati!F77)</f>
      </c>
      <c r="F83" s="115">
        <f>IF(ISBLANK(Rezultati!G77),"",Rezultati!G77)</f>
      </c>
      <c r="G83" s="115">
        <f>IF(ISBLANK(Rezultati!I77),"",Rezultati!I77)</f>
      </c>
      <c r="H83" s="115">
        <f>IF(ISBLANK(Rezultati!J77),"",Rezultati!J77)</f>
      </c>
      <c r="I83" s="115">
        <f>IF(ISBLANK(Rezultati!K77),"",Rezultati!K77)</f>
      </c>
      <c r="J83" s="115">
        <f>IF(ISBLANK(Rezultati!L77),"",Rezultati!L77)</f>
      </c>
      <c r="K83" s="115">
        <f>IF(ISBLANK(Rezultati!N77),"",Rezultati!N77)</f>
        <v>0</v>
      </c>
      <c r="L83" s="116" t="str">
        <f>IF(Rezultati!N77&lt;50,"F",IF(Rezultati!N77&lt;60,"E",IF(Rezultati!N77&lt;70,"D",IF(Rezultati!N77&lt;80,"C",IF(Rezultati!N77&lt;90,"B","A")))))</f>
        <v>F</v>
      </c>
      <c r="M83" s="18"/>
    </row>
    <row r="84" spans="1:13" ht="12.75">
      <c r="A84" s="72" t="str">
        <f>IF(ISBLANK(Rezultati!B78),"",Rezultati!B78)</f>
        <v>9011/2010</v>
      </c>
      <c r="B84" s="73" t="str">
        <f>IF(ISBLANK(Rezultati!C78),"",Rezultati!C78)</f>
        <v>Tanja Koprivica</v>
      </c>
      <c r="C84" s="115">
        <f>IF(ISBLANK(Rezultati!D78),"",Rezultati!D78)</f>
        <v>22</v>
      </c>
      <c r="D84" s="115">
        <f>IF(ISBLANK(Rezultati!E78),"",Rezultati!E78)</f>
      </c>
      <c r="E84" s="115">
        <f>IF(ISBLANK(Rezultati!F78),"",Rezultati!F78)</f>
      </c>
      <c r="F84" s="115">
        <f>IF(ISBLANK(Rezultati!G78),"",Rezultati!G78)</f>
      </c>
      <c r="G84" s="115">
        <f>IF(ISBLANK(Rezultati!I78),"",Rezultati!I78)</f>
        <v>15</v>
      </c>
      <c r="H84" s="115">
        <f>IF(ISBLANK(Rezultati!J78),"",Rezultati!J78)</f>
      </c>
      <c r="I84" s="115">
        <f>IF(ISBLANK(Rezultati!K78),"",Rezultati!K78)</f>
      </c>
      <c r="J84" s="115">
        <f>IF(ISBLANK(Rezultati!L78),"",Rezultati!L78)</f>
      </c>
      <c r="K84" s="115">
        <f>IF(ISBLANK(Rezultati!N78),"",Rezultati!N78)</f>
        <v>37</v>
      </c>
      <c r="L84" s="116" t="str">
        <f>IF(Rezultati!N78&lt;50,"F",IF(Rezultati!N78&lt;60,"E",IF(Rezultati!N78&lt;70,"D",IF(Rezultati!N78&lt;80,"C",IF(Rezultati!N78&lt;90,"B","A")))))</f>
        <v>F</v>
      </c>
      <c r="M84" s="18"/>
    </row>
    <row r="85" spans="1:13" ht="12.75">
      <c r="A85" s="72" t="str">
        <f>IF(ISBLANK(Rezultati!B79),"",Rezultati!B79)</f>
        <v>22/2005</v>
      </c>
      <c r="B85" s="73" t="str">
        <f>IF(ISBLANK(Rezultati!C79),"",Rezultati!C79)</f>
        <v>Sandra Simonović</v>
      </c>
      <c r="C85" s="115">
        <f>IF(ISBLANK(Rezultati!D79),"",Rezultati!D79)</f>
      </c>
      <c r="D85" s="115">
        <f>IF(ISBLANK(Rezultati!E79),"",Rezultati!E79)</f>
      </c>
      <c r="E85" s="115">
        <f>IF(ISBLANK(Rezultati!F79),"",Rezultati!F79)</f>
      </c>
      <c r="F85" s="115">
        <f>IF(ISBLANK(Rezultati!G79),"",Rezultati!G79)</f>
      </c>
      <c r="G85" s="115">
        <f>IF(ISBLANK(Rezultati!I79),"",Rezultati!I79)</f>
      </c>
      <c r="H85" s="115">
        <f>IF(ISBLANK(Rezultati!J79),"",Rezultati!J79)</f>
      </c>
      <c r="I85" s="115">
        <f>IF(ISBLANK(Rezultati!K79),"",Rezultati!K79)</f>
      </c>
      <c r="J85" s="115">
        <f>IF(ISBLANK(Rezultati!L79),"",Rezultati!L79)</f>
      </c>
      <c r="K85" s="115">
        <f>IF(ISBLANK(Rezultati!N79),"",Rezultati!N79)</f>
        <v>0</v>
      </c>
      <c r="L85" s="116" t="str">
        <f>IF(Rezultati!N79&lt;50,"F",IF(Rezultati!N79&lt;60,"E",IF(Rezultati!N79&lt;70,"D",IF(Rezultati!N79&lt;80,"C",IF(Rezultati!N79&lt;90,"B","A")))))</f>
        <v>F</v>
      </c>
      <c r="M85" s="18"/>
    </row>
    <row r="86" spans="10:11" ht="12.75">
      <c r="J86" s="43"/>
      <c r="K86" s="44"/>
    </row>
    <row r="87" spans="10:11" ht="12.75">
      <c r="J87" s="121" t="s">
        <v>34</v>
      </c>
      <c r="K87" s="44"/>
    </row>
    <row r="88" spans="10:11" ht="15.75">
      <c r="J88" s="120"/>
      <c r="K88" s="44"/>
    </row>
    <row r="89" spans="10:11" ht="12.75">
      <c r="J89" s="43"/>
      <c r="K89" s="44"/>
    </row>
    <row r="90" spans="10:12" ht="13.5" thickBot="1">
      <c r="J90" s="45"/>
      <c r="K90" s="46"/>
      <c r="L90" s="78"/>
    </row>
    <row r="91" ht="12.75">
      <c r="K91" s="12"/>
    </row>
    <row r="92" ht="12.75">
      <c r="K92" s="12"/>
    </row>
    <row r="93" ht="12.75">
      <c r="K93" s="12"/>
    </row>
    <row r="94" ht="12.75">
      <c r="K94" s="12"/>
    </row>
    <row r="95" ht="12.75">
      <c r="K95" s="12"/>
    </row>
    <row r="96" ht="12.75">
      <c r="K96" s="12"/>
    </row>
    <row r="97" ht="12.75">
      <c r="K97" s="12"/>
    </row>
    <row r="98" ht="12.75">
      <c r="K98" s="12"/>
    </row>
    <row r="99" ht="12.75">
      <c r="K99" s="12"/>
    </row>
    <row r="100" ht="12.75">
      <c r="K100" s="12"/>
    </row>
    <row r="101" ht="12.75">
      <c r="K101" s="12"/>
    </row>
    <row r="102" ht="12.75">
      <c r="K102" s="12"/>
    </row>
    <row r="103" ht="12.75">
      <c r="K103" s="12"/>
    </row>
    <row r="104" ht="12.75">
      <c r="K104" s="12"/>
    </row>
    <row r="105" ht="12.75">
      <c r="K105" s="12"/>
    </row>
    <row r="106" ht="12.75">
      <c r="K106" s="12"/>
    </row>
    <row r="107" ht="12.75">
      <c r="K107" s="12"/>
    </row>
    <row r="108" ht="12.75">
      <c r="K108" s="12"/>
    </row>
    <row r="109" ht="12.75">
      <c r="K109" s="12"/>
    </row>
    <row r="110" ht="12.75">
      <c r="K110" s="12"/>
    </row>
    <row r="111" ht="12.75">
      <c r="K111" s="12"/>
    </row>
    <row r="112" ht="12.75">
      <c r="K112" s="12"/>
    </row>
    <row r="113" ht="12.75">
      <c r="K113" s="12"/>
    </row>
    <row r="114" ht="12.75">
      <c r="K114" s="12"/>
    </row>
    <row r="115" ht="12.75">
      <c r="K115" s="12"/>
    </row>
    <row r="116" ht="12.75">
      <c r="K116" s="12"/>
    </row>
    <row r="117" ht="12.75">
      <c r="K117" s="12"/>
    </row>
    <row r="118" ht="12.75">
      <c r="K118" s="12"/>
    </row>
    <row r="119" ht="12.75">
      <c r="K119" s="12"/>
    </row>
    <row r="120" ht="12.75">
      <c r="K120" s="12"/>
    </row>
    <row r="121" ht="12.75">
      <c r="K121" s="12"/>
    </row>
    <row r="122" ht="12.75">
      <c r="K122" s="12"/>
    </row>
    <row r="123" ht="12.75">
      <c r="K123" s="12"/>
    </row>
    <row r="124" ht="12.75">
      <c r="K124" s="12"/>
    </row>
    <row r="125" ht="12.75">
      <c r="K125" s="12"/>
    </row>
    <row r="126" ht="12.75">
      <c r="K126" s="12"/>
    </row>
    <row r="127" ht="12.75">
      <c r="K127" s="12"/>
    </row>
    <row r="128" ht="12.75">
      <c r="K128" s="12"/>
    </row>
    <row r="129" ht="12.75">
      <c r="K129" s="12"/>
    </row>
    <row r="130" ht="12.75">
      <c r="K130" s="12"/>
    </row>
    <row r="131" ht="12.75">
      <c r="K131" s="12"/>
    </row>
  </sheetData>
  <sheetProtection/>
  <mergeCells count="6">
    <mergeCell ref="K1:L1"/>
    <mergeCell ref="G6:J6"/>
    <mergeCell ref="L5:L7"/>
    <mergeCell ref="C6:F6"/>
    <mergeCell ref="A1:J1"/>
    <mergeCell ref="K5:K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9" t="s">
        <v>7</v>
      </c>
      <c r="B1" s="50"/>
      <c r="C1" s="51"/>
      <c r="D1" s="52"/>
      <c r="E1" s="52"/>
      <c r="F1" s="53"/>
      <c r="G1" s="4"/>
    </row>
    <row r="2" spans="1:6" s="5" customFormat="1" ht="14.25">
      <c r="A2" s="54"/>
      <c r="B2" s="55"/>
      <c r="C2" s="56"/>
      <c r="D2" s="57"/>
      <c r="E2" s="57"/>
      <c r="F2" s="58"/>
    </row>
    <row r="3" spans="1:6" s="5" customFormat="1" ht="15">
      <c r="A3" s="54" t="s">
        <v>20</v>
      </c>
      <c r="B3" s="55"/>
      <c r="C3" s="57"/>
      <c r="D3" s="57"/>
      <c r="E3" s="57"/>
      <c r="F3" s="58"/>
    </row>
    <row r="4" spans="1:6" s="5" customFormat="1" ht="15">
      <c r="A4" s="54" t="s">
        <v>16</v>
      </c>
      <c r="B4" s="55"/>
      <c r="C4" s="57" t="s">
        <v>19</v>
      </c>
      <c r="D4" s="57"/>
      <c r="E4" s="57"/>
      <c r="F4" s="58"/>
    </row>
    <row r="5" spans="1:7" s="5" customFormat="1" ht="15">
      <c r="A5" s="122" t="s">
        <v>36</v>
      </c>
      <c r="B5" s="117" t="s">
        <v>30</v>
      </c>
      <c r="C5" s="57" t="s">
        <v>31</v>
      </c>
      <c r="D5" s="57"/>
      <c r="E5" s="57"/>
      <c r="F5" s="58"/>
      <c r="G5" s="22"/>
    </row>
    <row r="6" spans="1:7" s="5" customFormat="1" ht="15.75" thickBot="1">
      <c r="A6" s="59"/>
      <c r="B6" s="60"/>
      <c r="C6" s="61"/>
      <c r="D6" s="62"/>
      <c r="E6" s="62"/>
      <c r="F6" s="63"/>
      <c r="G6" s="21"/>
    </row>
    <row r="7" spans="1:6" s="6" customFormat="1" ht="12.75" customHeight="1" thickBot="1">
      <c r="A7" s="150" t="s">
        <v>8</v>
      </c>
      <c r="B7" s="153" t="s">
        <v>13</v>
      </c>
      <c r="C7" s="154" t="s">
        <v>9</v>
      </c>
      <c r="D7" s="155"/>
      <c r="E7" s="156" t="s">
        <v>35</v>
      </c>
      <c r="F7" s="148" t="s">
        <v>10</v>
      </c>
    </row>
    <row r="8" spans="1:6" s="7" customFormat="1" ht="12.75" customHeight="1">
      <c r="A8" s="151"/>
      <c r="B8" s="151"/>
      <c r="C8" s="148" t="s">
        <v>11</v>
      </c>
      <c r="D8" s="148" t="s">
        <v>12</v>
      </c>
      <c r="E8" s="157"/>
      <c r="F8" s="149"/>
    </row>
    <row r="9" spans="1:6" s="7" customFormat="1" ht="13.5" customHeight="1">
      <c r="A9" s="152"/>
      <c r="B9" s="152"/>
      <c r="C9" s="149"/>
      <c r="D9" s="149"/>
      <c r="E9" s="158"/>
      <c r="F9" s="149"/>
    </row>
    <row r="10" spans="1:6" s="8" customFormat="1" ht="13.5" customHeight="1">
      <c r="A10" s="72" t="str">
        <f>IF(ISBLANK(Rezultati!B2),"",Rezultati!B2)</f>
        <v>3/2019</v>
      </c>
      <c r="B10" s="73" t="str">
        <f>IF(ISBLANK(Rezultati!C2),"",Rezultati!C2)</f>
        <v>Andrija Jeknić</v>
      </c>
      <c r="C10" s="81">
        <f>Rezultati!H2</f>
        <v>20</v>
      </c>
      <c r="D10" s="81">
        <f>IF(Rezultati!M2,Rezultati!M2,Rezultati!I2)</f>
        <v>17</v>
      </c>
      <c r="E10" s="81">
        <f>Rezultati!N2</f>
        <v>37</v>
      </c>
      <c r="F10" s="106" t="str">
        <f>Rezultati!O2</f>
        <v>F</v>
      </c>
    </row>
    <row r="11" spans="1:7" ht="12.75">
      <c r="A11" s="72" t="str">
        <f>IF(ISBLANK(Rezultati!B3),"",Rezultati!B3)</f>
        <v>4/2019</v>
      </c>
      <c r="B11" s="73" t="str">
        <f>IF(ISBLANK(Rezultati!C3),"",Rezultati!C3)</f>
        <v>Tamara Ćurić</v>
      </c>
      <c r="C11" s="81">
        <f>Rezultati!H3</f>
        <v>30</v>
      </c>
      <c r="D11" s="81">
        <f>IF(Rezultati!M3,Rezultati!M3,Rezultati!I3)</f>
        <v>0</v>
      </c>
      <c r="E11" s="81">
        <f>Rezultati!N3</f>
        <v>30</v>
      </c>
      <c r="F11" s="106" t="str">
        <f>Rezultati!O3</f>
        <v>F</v>
      </c>
      <c r="G11" s="9"/>
    </row>
    <row r="12" spans="1:7" ht="12.75">
      <c r="A12" s="72" t="str">
        <f>IF(ISBLANK(Rezultati!B4),"",Rezultati!B4)</f>
        <v>5/2019</v>
      </c>
      <c r="B12" s="73" t="str">
        <f>IF(ISBLANK(Rezultati!C4),"",Rezultati!C4)</f>
        <v>Veselin Ostojić</v>
      </c>
      <c r="C12" s="81">
        <f>Rezultati!H4</f>
        <v>32</v>
      </c>
      <c r="D12" s="81">
        <f>IF(Rezultati!M4,Rezultati!M4,Rezultati!I4)</f>
        <v>39</v>
      </c>
      <c r="E12" s="81">
        <f>Rezultati!N4</f>
        <v>71</v>
      </c>
      <c r="F12" s="106" t="str">
        <f>Rezultati!O4</f>
        <v>C</v>
      </c>
      <c r="G12" s="9"/>
    </row>
    <row r="13" spans="1:7" ht="12.75">
      <c r="A13" s="72" t="str">
        <f>IF(ISBLANK(Rezultati!B5),"",Rezultati!B5)</f>
        <v>6/2019</v>
      </c>
      <c r="B13" s="73" t="str">
        <f>IF(ISBLANK(Rezultati!C5),"",Rezultati!C5)</f>
        <v>Ilija Aleksić</v>
      </c>
      <c r="C13" s="81">
        <f>Rezultati!H5</f>
        <v>28</v>
      </c>
      <c r="D13" s="81">
        <f>IF(Rezultati!M5,Rezultati!M5,Rezultati!I5)</f>
        <v>8</v>
      </c>
      <c r="E13" s="81">
        <f>Rezultati!N5</f>
        <v>36</v>
      </c>
      <c r="F13" s="106" t="str">
        <f>Rezultati!O5</f>
        <v>F</v>
      </c>
      <c r="G13" s="9"/>
    </row>
    <row r="14" spans="1:7" ht="12.75">
      <c r="A14" s="72" t="str">
        <f>IF(ISBLANK(Rezultati!B6),"",Rezultati!B6)</f>
        <v>7/2019</v>
      </c>
      <c r="B14" s="73" t="str">
        <f>IF(ISBLANK(Rezultati!C6),"",Rezultati!C6)</f>
        <v>Dejan Adžović</v>
      </c>
      <c r="C14" s="81">
        <f>Rezultati!H6</f>
        <v>27</v>
      </c>
      <c r="D14" s="81">
        <f>IF(Rezultati!M6,Rezultati!M6,Rezultati!I6)</f>
        <v>23</v>
      </c>
      <c r="E14" s="81">
        <f>Rezultati!N6</f>
        <v>50</v>
      </c>
      <c r="F14" s="106" t="str">
        <f>Rezultati!O6</f>
        <v>E</v>
      </c>
      <c r="G14" s="9"/>
    </row>
    <row r="15" spans="1:7" ht="12.75">
      <c r="A15" s="72" t="str">
        <f>IF(ISBLANK(Rezultati!B7),"",Rezultati!B7)</f>
        <v>11/2019</v>
      </c>
      <c r="B15" s="73" t="str">
        <f>IF(ISBLANK(Rezultati!C7),"",Rezultati!C7)</f>
        <v>Aleksandar Paunović</v>
      </c>
      <c r="C15" s="81">
        <f>Rezultati!H7</f>
        <v>0</v>
      </c>
      <c r="D15" s="81">
        <f>IF(Rezultati!M7,Rezultati!M7,Rezultati!I7)</f>
        <v>0</v>
      </c>
      <c r="E15" s="81">
        <f>Rezultati!N7</f>
        <v>0</v>
      </c>
      <c r="F15" s="106" t="str">
        <f>Rezultati!O7</f>
        <v>F</v>
      </c>
      <c r="G15" s="9"/>
    </row>
    <row r="16" spans="1:7" ht="12.75">
      <c r="A16" s="72" t="str">
        <f>IF(ISBLANK(Rezultati!B8),"",Rezultati!B8)</f>
        <v>17/2019</v>
      </c>
      <c r="B16" s="73" t="str">
        <f>IF(ISBLANK(Rezultati!C8),"",Rezultati!C8)</f>
        <v>Milica Đukić</v>
      </c>
      <c r="C16" s="81">
        <f>Rezultati!H8</f>
        <v>36</v>
      </c>
      <c r="D16" s="81">
        <f>IF(Rezultati!M8,Rezultati!M8,Rezultati!I8)</f>
        <v>54</v>
      </c>
      <c r="E16" s="81">
        <f>Rezultati!N8</f>
        <v>90</v>
      </c>
      <c r="F16" s="106" t="str">
        <f>Rezultati!O8</f>
        <v>A</v>
      </c>
      <c r="G16" s="9"/>
    </row>
    <row r="17" spans="1:7" ht="12.75">
      <c r="A17" s="72" t="str">
        <f>IF(ISBLANK(Rezultati!B9),"",Rezultati!B9)</f>
        <v>22/2019</v>
      </c>
      <c r="B17" s="73" t="str">
        <f>IF(ISBLANK(Rezultati!C9),"",Rezultati!C9)</f>
        <v>Milorad Obradović</v>
      </c>
      <c r="C17" s="81">
        <f>Rezultati!H9</f>
        <v>40</v>
      </c>
      <c r="D17" s="81">
        <f>IF(Rezultati!M9,Rezultati!M9,Rezultati!I9)</f>
        <v>50</v>
      </c>
      <c r="E17" s="81">
        <f>Rezultati!N9</f>
        <v>90</v>
      </c>
      <c r="F17" s="106" t="str">
        <f>Rezultati!O9</f>
        <v>A</v>
      </c>
      <c r="G17" s="9"/>
    </row>
    <row r="18" spans="1:7" ht="12.75">
      <c r="A18" s="72" t="str">
        <f>IF(ISBLANK(Rezultati!B10),"",Rezultati!B10)</f>
        <v>26/2019</v>
      </c>
      <c r="B18" s="73" t="str">
        <f>IF(ISBLANK(Rezultati!C10),"",Rezultati!C10)</f>
        <v>Irena Laković</v>
      </c>
      <c r="C18" s="81">
        <f>Rezultati!H10</f>
        <v>40</v>
      </c>
      <c r="D18" s="81">
        <f>IF(Rezultati!M10,Rezultati!M10,Rezultati!I10)</f>
        <v>55</v>
      </c>
      <c r="E18" s="81">
        <f>Rezultati!N10</f>
        <v>95</v>
      </c>
      <c r="F18" s="106" t="str">
        <f>Rezultati!O10</f>
        <v>A</v>
      </c>
      <c r="G18" s="9"/>
    </row>
    <row r="19" spans="1:7" ht="12.75">
      <c r="A19" s="72" t="str">
        <f>IF(ISBLANK(Rezultati!B11),"",Rezultati!B11)</f>
        <v>31/2019</v>
      </c>
      <c r="B19" s="73" t="str">
        <f>IF(ISBLANK(Rezultati!C11),"",Rezultati!C11)</f>
        <v>Kristina Bakić</v>
      </c>
      <c r="C19" s="81">
        <f>Rezultati!H11</f>
        <v>40</v>
      </c>
      <c r="D19" s="81">
        <f>IF(Rezultati!M11,Rezultati!M11,Rezultati!I11)</f>
        <v>35</v>
      </c>
      <c r="E19" s="81">
        <f>Rezultati!N11</f>
        <v>75</v>
      </c>
      <c r="F19" s="106" t="str">
        <f>Rezultati!O11</f>
        <v>C</v>
      </c>
      <c r="G19" s="9"/>
    </row>
    <row r="20" spans="1:7" ht="12.75">
      <c r="A20" s="72" t="str">
        <f>IF(ISBLANK(Rezultati!B12),"",Rezultati!B12)</f>
        <v>32/2019</v>
      </c>
      <c r="B20" s="73" t="str">
        <f>IF(ISBLANK(Rezultati!C12),"",Rezultati!C12)</f>
        <v>Nađa Mirković</v>
      </c>
      <c r="C20" s="81">
        <f>Rezultati!H12</f>
        <v>27</v>
      </c>
      <c r="D20" s="81">
        <f>IF(Rezultati!M12,Rezultati!M12,Rezultati!I12)</f>
        <v>28</v>
      </c>
      <c r="E20" s="81">
        <f>Rezultati!N12</f>
        <v>55</v>
      </c>
      <c r="F20" s="106" t="str">
        <f>Rezultati!O12</f>
        <v>E</v>
      </c>
      <c r="G20" s="9"/>
    </row>
    <row r="21" spans="1:7" ht="12.75">
      <c r="A21" s="72" t="str">
        <f>IF(ISBLANK(Rezultati!B13),"",Rezultati!B13)</f>
        <v>33/2019</v>
      </c>
      <c r="B21" s="73" t="str">
        <f>IF(ISBLANK(Rezultati!C13),"",Rezultati!C13)</f>
        <v>Milica Dragić</v>
      </c>
      <c r="C21" s="81">
        <f>Rezultati!H13</f>
        <v>25</v>
      </c>
      <c r="D21" s="81">
        <f>IF(Rezultati!M13,Rezultati!M13,Rezultati!I13)</f>
        <v>32</v>
      </c>
      <c r="E21" s="81">
        <f>Rezultati!N13</f>
        <v>57</v>
      </c>
      <c r="F21" s="106" t="str">
        <f>Rezultati!O13</f>
        <v>E</v>
      </c>
      <c r="G21" s="9"/>
    </row>
    <row r="22" spans="1:7" ht="12.75">
      <c r="A22" s="72" t="str">
        <f>IF(ISBLANK(Rezultati!B14),"",Rezultati!B14)</f>
        <v>34/2019</v>
      </c>
      <c r="B22" s="73" t="str">
        <f>IF(ISBLANK(Rezultati!C14),"",Rezultati!C14)</f>
        <v>Mitar Otašević</v>
      </c>
      <c r="C22" s="81">
        <f>Rezultati!H14</f>
        <v>40</v>
      </c>
      <c r="D22" s="81">
        <f>IF(Rezultati!M14,Rezultati!M14,Rezultati!I14)</f>
        <v>0</v>
      </c>
      <c r="E22" s="81">
        <f>Rezultati!N14</f>
        <v>40</v>
      </c>
      <c r="F22" s="106" t="str">
        <f>Rezultati!O14</f>
        <v>F</v>
      </c>
      <c r="G22" s="9"/>
    </row>
    <row r="23" spans="1:7" ht="12.75">
      <c r="A23" s="72" t="str">
        <f>IF(ISBLANK(Rezultati!B15),"",Rezultati!B15)</f>
        <v>37/2019</v>
      </c>
      <c r="B23" s="73" t="str">
        <f>IF(ISBLANK(Rezultati!C15),"",Rezultati!C15)</f>
        <v>Jelena Drakić</v>
      </c>
      <c r="C23" s="81">
        <f>Rezultati!H15</f>
        <v>22</v>
      </c>
      <c r="D23" s="81">
        <f>IF(Rezultati!M15,Rezultati!M15,Rezultati!I15)</f>
        <v>32</v>
      </c>
      <c r="E23" s="81">
        <f>Rezultati!N15</f>
        <v>54</v>
      </c>
      <c r="F23" s="106" t="str">
        <f>Rezultati!O15</f>
        <v>E</v>
      </c>
      <c r="G23" s="9"/>
    </row>
    <row r="24" spans="1:7" ht="12.75">
      <c r="A24" s="72" t="str">
        <f>IF(ISBLANK(Rezultati!B16),"",Rezultati!B16)</f>
        <v>38/2019</v>
      </c>
      <c r="B24" s="73" t="str">
        <f>IF(ISBLANK(Rezultati!C16),"",Rezultati!C16)</f>
        <v>Meldin Bajramović</v>
      </c>
      <c r="C24" s="81">
        <f>Rezultati!H16</f>
        <v>19</v>
      </c>
      <c r="D24" s="81">
        <f>IF(Rezultati!M16,Rezultati!M16,Rezultati!I16)</f>
        <v>31</v>
      </c>
      <c r="E24" s="81">
        <f>Rezultati!N16</f>
        <v>50</v>
      </c>
      <c r="F24" s="106" t="str">
        <f>Rezultati!O16</f>
        <v>E</v>
      </c>
      <c r="G24" s="9"/>
    </row>
    <row r="25" spans="1:7" ht="12.75">
      <c r="A25" s="72" t="str">
        <f>IF(ISBLANK(Rezultati!B17),"",Rezultati!B17)</f>
        <v>39/2019</v>
      </c>
      <c r="B25" s="73" t="str">
        <f>IF(ISBLANK(Rezultati!C17),"",Rezultati!C17)</f>
        <v>Nebojša Škerović</v>
      </c>
      <c r="C25" s="81">
        <f>Rezultati!H17</f>
        <v>21</v>
      </c>
      <c r="D25" s="81">
        <f>IF(Rezultati!M17,Rezultati!M17,Rezultati!I17)</f>
        <v>29</v>
      </c>
      <c r="E25" s="81">
        <f>Rezultati!N17</f>
        <v>50</v>
      </c>
      <c r="F25" s="106" t="str">
        <f>Rezultati!O17</f>
        <v>E</v>
      </c>
      <c r="G25" s="9"/>
    </row>
    <row r="26" spans="1:7" ht="12.75">
      <c r="A26" s="72" t="str">
        <f>IF(ISBLANK(Rezultati!B18),"",Rezultati!B18)</f>
        <v>46/2019</v>
      </c>
      <c r="B26" s="73" t="str">
        <f>IF(ISBLANK(Rezultati!C18),"",Rezultati!C18)</f>
        <v>Milica Sošić</v>
      </c>
      <c r="C26" s="81">
        <f>Rezultati!H18</f>
        <v>31</v>
      </c>
      <c r="D26" s="81">
        <f>IF(Rezultati!M18,Rezultati!M18,Rezultati!I18)</f>
        <v>29</v>
      </c>
      <c r="E26" s="81">
        <f>Rezultati!N18</f>
        <v>60</v>
      </c>
      <c r="F26" s="106" t="str">
        <f>Rezultati!O18</f>
        <v>D</v>
      </c>
      <c r="G26" s="9"/>
    </row>
    <row r="27" spans="1:7" ht="12.75">
      <c r="A27" s="72" t="str">
        <f>IF(ISBLANK(Rezultati!B19),"",Rezultati!B19)</f>
        <v>48/2019</v>
      </c>
      <c r="B27" s="73" t="str">
        <f>IF(ISBLANK(Rezultati!C19),"",Rezultati!C19)</f>
        <v>Đorđije Petrić</v>
      </c>
      <c r="C27" s="81">
        <f>Rezultati!H19</f>
        <v>25</v>
      </c>
      <c r="D27" s="81">
        <f>IF(Rezultati!M19,Rezultati!M19,Rezultati!I19)</f>
        <v>0</v>
      </c>
      <c r="E27" s="81">
        <f>Rezultati!N19</f>
        <v>25</v>
      </c>
      <c r="F27" s="106" t="str">
        <f>Rezultati!O19</f>
        <v>F</v>
      </c>
      <c r="G27" s="9"/>
    </row>
    <row r="28" spans="1:7" ht="12.75">
      <c r="A28" s="72" t="str">
        <f>IF(ISBLANK(Rezultati!B20),"",Rezultati!B20)</f>
        <v>49/2019</v>
      </c>
      <c r="B28" s="73" t="str">
        <f>IF(ISBLANK(Rezultati!C20),"",Rezultati!C20)</f>
        <v>Marko Popović</v>
      </c>
      <c r="C28" s="81">
        <f>Rezultati!H20</f>
        <v>25</v>
      </c>
      <c r="D28" s="81">
        <f>IF(Rezultati!M20,Rezultati!M20,Rezultati!I20)</f>
        <v>0</v>
      </c>
      <c r="E28" s="81">
        <f>Rezultati!N20</f>
        <v>25</v>
      </c>
      <c r="F28" s="106" t="str">
        <f>Rezultati!O20</f>
        <v>F</v>
      </c>
      <c r="G28" s="9"/>
    </row>
    <row r="29" spans="1:7" ht="12.75">
      <c r="A29" s="72" t="str">
        <f>IF(ISBLANK(Rezultati!B21),"",Rezultati!B21)</f>
        <v>51/2019</v>
      </c>
      <c r="B29" s="73" t="str">
        <f>IF(ISBLANK(Rezultati!C21),"",Rezultati!C21)</f>
        <v>Miljan Golubović</v>
      </c>
      <c r="C29" s="81">
        <f>Rezultati!H21</f>
        <v>24</v>
      </c>
      <c r="D29" s="81">
        <f>IF(Rezultati!M21,Rezultati!M21,Rezultati!I21)</f>
        <v>28</v>
      </c>
      <c r="E29" s="81">
        <f>Rezultati!N21</f>
        <v>52</v>
      </c>
      <c r="F29" s="106" t="str">
        <f>Rezultati!O21</f>
        <v>E</v>
      </c>
      <c r="G29" s="9"/>
    </row>
    <row r="30" spans="1:7" ht="12.75">
      <c r="A30" s="72" t="str">
        <f>IF(ISBLANK(Rezultati!B22),"",Rezultati!B22)</f>
        <v>52/2019</v>
      </c>
      <c r="B30" s="73" t="str">
        <f>IF(ISBLANK(Rezultati!C22),"",Rezultati!C22)</f>
        <v>Ivan Vojinović</v>
      </c>
      <c r="C30" s="81">
        <f>Rezultati!H22</f>
        <v>25</v>
      </c>
      <c r="D30" s="81">
        <f>IF(Rezultati!M22,Rezultati!M22,Rezultati!I22)</f>
        <v>0</v>
      </c>
      <c r="E30" s="81">
        <f>Rezultati!N22</f>
        <v>25</v>
      </c>
      <c r="F30" s="106" t="str">
        <f>Rezultati!O22</f>
        <v>F</v>
      </c>
      <c r="G30" s="9"/>
    </row>
    <row r="31" spans="1:7" ht="12.75">
      <c r="A31" s="72" t="str">
        <f>IF(ISBLANK(Rezultati!B23),"",Rezultati!B23)</f>
        <v>53/2019</v>
      </c>
      <c r="B31" s="73" t="str">
        <f>IF(ISBLANK(Rezultati!C23),"",Rezultati!C23)</f>
        <v>Petar Radović</v>
      </c>
      <c r="C31" s="81">
        <f>Rezultati!H23</f>
        <v>28</v>
      </c>
      <c r="D31" s="81">
        <f>IF(Rezultati!M23,Rezultati!M23,Rezultati!I23)</f>
        <v>5</v>
      </c>
      <c r="E31" s="81">
        <f>Rezultati!N23</f>
        <v>33</v>
      </c>
      <c r="F31" s="106" t="str">
        <f>Rezultati!O23</f>
        <v>F</v>
      </c>
      <c r="G31" s="9"/>
    </row>
    <row r="32" spans="1:7" ht="12.75">
      <c r="A32" s="72" t="str">
        <f>IF(ISBLANK(Rezultati!B24),"",Rezultati!B24)</f>
        <v>62/2019</v>
      </c>
      <c r="B32" s="73" t="str">
        <f>IF(ISBLANK(Rezultati!C24),"",Rezultati!C24)</f>
        <v>Rada Musić</v>
      </c>
      <c r="C32" s="81">
        <f>Rezultati!H24</f>
        <v>31</v>
      </c>
      <c r="D32" s="81">
        <f>IF(Rezultati!M24,Rezultati!M24,Rezultati!I24)</f>
        <v>0</v>
      </c>
      <c r="E32" s="81">
        <f>Rezultati!N24</f>
        <v>31</v>
      </c>
      <c r="F32" s="106" t="str">
        <f>Rezultati!O24</f>
        <v>F</v>
      </c>
      <c r="G32" s="9"/>
    </row>
    <row r="33" spans="1:7" ht="12.75">
      <c r="A33" s="72" t="str">
        <f>IF(ISBLANK(Rezultati!B25),"",Rezultati!B25)</f>
        <v>63/2019</v>
      </c>
      <c r="B33" s="73" t="str">
        <f>IF(ISBLANK(Rezultati!C25),"",Rezultati!C25)</f>
        <v>Pavle Golubović</v>
      </c>
      <c r="C33" s="81">
        <f>Rezultati!H25</f>
        <v>24</v>
      </c>
      <c r="D33" s="81">
        <f>IF(Rezultati!M25,Rezultati!M25,Rezultati!I25)</f>
        <v>20</v>
      </c>
      <c r="E33" s="81">
        <f>Rezultati!N25</f>
        <v>44</v>
      </c>
      <c r="F33" s="106" t="str">
        <f>Rezultati!O25</f>
        <v>F</v>
      </c>
      <c r="G33" s="9"/>
    </row>
    <row r="34" spans="1:7" ht="12.75">
      <c r="A34" s="72" t="str">
        <f>IF(ISBLANK(Rezultati!B26),"",Rezultati!B26)</f>
        <v>73/2019</v>
      </c>
      <c r="B34" s="73" t="str">
        <f>IF(ISBLANK(Rezultati!C26),"",Rezultati!C26)</f>
        <v>Lidija Ćorić</v>
      </c>
      <c r="C34" s="81">
        <f>Rezultati!H26</f>
        <v>27</v>
      </c>
      <c r="D34" s="81">
        <f>IF(Rezultati!M26,Rezultati!M26,Rezultati!I26)</f>
        <v>34</v>
      </c>
      <c r="E34" s="81">
        <f>Rezultati!N26</f>
        <v>61</v>
      </c>
      <c r="F34" s="106" t="str">
        <f>Rezultati!O26</f>
        <v>D</v>
      </c>
      <c r="G34" s="9"/>
    </row>
    <row r="35" spans="1:7" ht="12.75">
      <c r="A35" s="72" t="str">
        <f>IF(ISBLANK(Rezultati!B27),"",Rezultati!B27)</f>
        <v>77/2019</v>
      </c>
      <c r="B35" s="73" t="str">
        <f>IF(ISBLANK(Rezultati!C27),"",Rezultati!C27)</f>
        <v>Stefan Mandić</v>
      </c>
      <c r="C35" s="81">
        <f>Rezultati!H27</f>
        <v>18</v>
      </c>
      <c r="D35" s="81">
        <f>IF(Rezultati!M27,Rezultati!M27,Rezultati!I27)</f>
        <v>14</v>
      </c>
      <c r="E35" s="81">
        <f>Rezultati!N27</f>
        <v>32</v>
      </c>
      <c r="F35" s="106" t="str">
        <f>Rezultati!O27</f>
        <v>F</v>
      </c>
      <c r="G35" s="9"/>
    </row>
    <row r="36" spans="1:7" ht="12.75">
      <c r="A36" s="72" t="str">
        <f>IF(ISBLANK(Rezultati!B28),"",Rezultati!B28)</f>
        <v>93/2019</v>
      </c>
      <c r="B36" s="73" t="str">
        <f>IF(ISBLANK(Rezultati!C28),"",Rezultati!C28)</f>
        <v>Radovan Radunović</v>
      </c>
      <c r="C36" s="81">
        <f>Rezultati!H28</f>
        <v>0</v>
      </c>
      <c r="D36" s="81">
        <f>IF(Rezultati!M28,Rezultati!M28,Rezultati!I28)</f>
        <v>0</v>
      </c>
      <c r="E36" s="81">
        <f>Rezultati!N28</f>
        <v>0</v>
      </c>
      <c r="F36" s="106" t="str">
        <f>Rezultati!O28</f>
        <v>F</v>
      </c>
      <c r="G36" s="9"/>
    </row>
    <row r="37" spans="1:7" ht="12.75">
      <c r="A37" s="72" t="str">
        <f>IF(ISBLANK(Rezultati!B29),"",Rezultati!B29)</f>
        <v>94/2019</v>
      </c>
      <c r="B37" s="73" t="str">
        <f>IF(ISBLANK(Rezultati!C29),"",Rezultati!C29)</f>
        <v>Goran Nenezić</v>
      </c>
      <c r="C37" s="81">
        <f>Rezultati!H29</f>
        <v>21</v>
      </c>
      <c r="D37" s="81">
        <f>IF(Rezultati!M29,Rezultati!M29,Rezultati!I29)</f>
        <v>34</v>
      </c>
      <c r="E37" s="81">
        <f>Rezultati!N29</f>
        <v>55</v>
      </c>
      <c r="F37" s="106" t="str">
        <f>Rezultati!O29</f>
        <v>E</v>
      </c>
      <c r="G37" s="9"/>
    </row>
    <row r="38" spans="1:7" ht="12.75">
      <c r="A38" s="72" t="str">
        <f>IF(ISBLANK(Rezultati!B30),"",Rezultati!B30)</f>
        <v>4/2018</v>
      </c>
      <c r="B38" s="73" t="str">
        <f>IF(ISBLANK(Rezultati!C30),"",Rezultati!C30)</f>
        <v>Andrija Balević</v>
      </c>
      <c r="C38" s="81">
        <f>Rezultati!H30</f>
        <v>21</v>
      </c>
      <c r="D38" s="81">
        <f>IF(Rezultati!M30,Rezultati!M30,Rezultati!I30)</f>
        <v>10</v>
      </c>
      <c r="E38" s="81">
        <f>Rezultati!N30</f>
        <v>31</v>
      </c>
      <c r="F38" s="106" t="str">
        <f>Rezultati!O30</f>
        <v>F</v>
      </c>
      <c r="G38" s="9"/>
    </row>
    <row r="39" spans="1:7" ht="12.75">
      <c r="A39" s="72" t="str">
        <f>IF(ISBLANK(Rezultati!B31),"",Rezultati!B31)</f>
        <v>16/2018</v>
      </c>
      <c r="B39" s="73" t="str">
        <f>IF(ISBLANK(Rezultati!C31),"",Rezultati!C31)</f>
        <v>Jevto Pićurić</v>
      </c>
      <c r="C39" s="81">
        <f>Rezultati!H31</f>
        <v>23</v>
      </c>
      <c r="D39" s="81">
        <f>IF(Rezultati!M31,Rezultati!M31,Rezultati!I31)</f>
        <v>2</v>
      </c>
      <c r="E39" s="81">
        <f>Rezultati!N31</f>
        <v>25</v>
      </c>
      <c r="F39" s="106" t="str">
        <f>Rezultati!O31</f>
        <v>F</v>
      </c>
      <c r="G39" s="9"/>
    </row>
    <row r="40" spans="1:7" ht="12.75">
      <c r="A40" s="72" t="str">
        <f>IF(ISBLANK(Rezultati!B32),"",Rezultati!B32)</f>
        <v>22/2018</v>
      </c>
      <c r="B40" s="73" t="str">
        <f>IF(ISBLANK(Rezultati!C32),"",Rezultati!C32)</f>
        <v>Mladen Strugar</v>
      </c>
      <c r="C40" s="81">
        <f>Rezultati!H32</f>
        <v>17</v>
      </c>
      <c r="D40" s="81">
        <f>IF(Rezultati!M32,Rezultati!M32,Rezultati!I32)</f>
        <v>15</v>
      </c>
      <c r="E40" s="81">
        <f>Rezultati!N32</f>
        <v>32</v>
      </c>
      <c r="F40" s="106" t="str">
        <f>Rezultati!O32</f>
        <v>F</v>
      </c>
      <c r="G40" s="9"/>
    </row>
    <row r="41" spans="1:7" ht="12.75">
      <c r="A41" s="72" t="str">
        <f>IF(ISBLANK(Rezultati!B33),"",Rezultati!B33)</f>
        <v>23/2018</v>
      </c>
      <c r="B41" s="73" t="str">
        <f>IF(ISBLANK(Rezultati!C33),"",Rezultati!C33)</f>
        <v>Kristjan Ivanović</v>
      </c>
      <c r="C41" s="81">
        <f>Rezultati!H33</f>
        <v>15</v>
      </c>
      <c r="D41" s="81">
        <f>IF(Rezultati!M33,Rezultati!M33,Rezultati!I33)</f>
        <v>10</v>
      </c>
      <c r="E41" s="81">
        <f>Rezultati!N33</f>
        <v>25</v>
      </c>
      <c r="F41" s="106" t="str">
        <f>Rezultati!O33</f>
        <v>F</v>
      </c>
      <c r="G41" s="9"/>
    </row>
    <row r="42" spans="1:7" ht="12.75">
      <c r="A42" s="72" t="str">
        <f>IF(ISBLANK(Rezultati!B34),"",Rezultati!B34)</f>
        <v>40/2018</v>
      </c>
      <c r="B42" s="73" t="str">
        <f>IF(ISBLANK(Rezultati!C34),"",Rezultati!C34)</f>
        <v>Lazar Mašulović</v>
      </c>
      <c r="C42" s="81">
        <f>Rezultati!H34</f>
        <v>25</v>
      </c>
      <c r="D42" s="81">
        <f>IF(Rezultati!M34,Rezultati!M34,Rezultati!I34)</f>
        <v>8</v>
      </c>
      <c r="E42" s="81">
        <f>Rezultati!N34</f>
        <v>33</v>
      </c>
      <c r="F42" s="106" t="str">
        <f>Rezultati!O34</f>
        <v>F</v>
      </c>
      <c r="G42" s="9"/>
    </row>
    <row r="43" spans="1:7" ht="12.75">
      <c r="A43" s="72" t="str">
        <f>IF(ISBLANK(Rezultati!B35),"",Rezultati!B35)</f>
        <v>43/2018</v>
      </c>
      <c r="B43" s="73" t="str">
        <f>IF(ISBLANK(Rezultati!C35),"",Rezultati!C35)</f>
        <v>Damjan Bujišić</v>
      </c>
      <c r="C43" s="81">
        <f>Rezultati!H35</f>
        <v>16</v>
      </c>
      <c r="D43" s="81">
        <f>IF(Rezultati!M35,Rezultati!M35,Rezultati!I35)</f>
        <v>11</v>
      </c>
      <c r="E43" s="81">
        <f>Rezultati!N35</f>
        <v>27</v>
      </c>
      <c r="F43" s="106" t="str">
        <f>Rezultati!O35</f>
        <v>F</v>
      </c>
      <c r="G43" s="9"/>
    </row>
    <row r="44" spans="1:7" ht="12.75">
      <c r="A44" s="72" t="str">
        <f>IF(ISBLANK(Rezultati!B36),"",Rezultati!B36)</f>
        <v>44/2018</v>
      </c>
      <c r="B44" s="73" t="str">
        <f>IF(ISBLANK(Rezultati!C36),"",Rezultati!C36)</f>
        <v>Petar Radović</v>
      </c>
      <c r="C44" s="81">
        <f>Rezultati!H36</f>
        <v>18</v>
      </c>
      <c r="D44" s="81">
        <f>IF(Rezultati!M36,Rezultati!M36,Rezultati!I36)</f>
        <v>5</v>
      </c>
      <c r="E44" s="81">
        <f>Rezultati!N36</f>
        <v>23</v>
      </c>
      <c r="F44" s="106" t="str">
        <f>Rezultati!O36</f>
        <v>F</v>
      </c>
      <c r="G44" s="9"/>
    </row>
    <row r="45" spans="1:7" ht="12.75">
      <c r="A45" s="72" t="str">
        <f>IF(ISBLANK(Rezultati!B37),"",Rezultati!B37)</f>
        <v>47/2018</v>
      </c>
      <c r="B45" s="73" t="str">
        <f>IF(ISBLANK(Rezultati!C37),"",Rezultati!C37)</f>
        <v>Eva Stella Lekić</v>
      </c>
      <c r="C45" s="81">
        <f>Rezultati!H37</f>
        <v>18</v>
      </c>
      <c r="D45" s="81">
        <f>IF(Rezultati!M37,Rezultati!M37,Rezultati!I37)</f>
        <v>4</v>
      </c>
      <c r="E45" s="81">
        <f>Rezultati!N37</f>
        <v>22</v>
      </c>
      <c r="F45" s="106" t="str">
        <f>Rezultati!O37</f>
        <v>F</v>
      </c>
      <c r="G45" s="9"/>
    </row>
    <row r="46" spans="1:7" ht="12.75">
      <c r="A46" s="72" t="str">
        <f>IF(ISBLANK(Rezultati!B38),"",Rezultati!B38)</f>
        <v>57/2018</v>
      </c>
      <c r="B46" s="73" t="str">
        <f>IF(ISBLANK(Rezultati!C38),"",Rezultati!C38)</f>
        <v>Miloš Knežević</v>
      </c>
      <c r="C46" s="81">
        <f>Rezultati!H38</f>
        <v>0</v>
      </c>
      <c r="D46" s="81">
        <f>IF(Rezultati!M38,Rezultati!M38,Rezultati!I38)</f>
        <v>0</v>
      </c>
      <c r="E46" s="81">
        <f>Rezultati!N38</f>
        <v>0</v>
      </c>
      <c r="F46" s="106" t="str">
        <f>Rezultati!O38</f>
        <v>F</v>
      </c>
      <c r="G46" s="9"/>
    </row>
    <row r="47" spans="1:7" ht="12.75">
      <c r="A47" s="72" t="str">
        <f>IF(ISBLANK(Rezultati!B39),"",Rezultati!B39)</f>
        <v>63/2018</v>
      </c>
      <c r="B47" s="73" t="str">
        <f>IF(ISBLANK(Rezultati!C39),"",Rezultati!C39)</f>
        <v>Savo Vujović</v>
      </c>
      <c r="C47" s="81">
        <f>Rezultati!H39</f>
        <v>15</v>
      </c>
      <c r="D47" s="81">
        <f>IF(Rezultati!M39,Rezultati!M39,Rezultati!I39)</f>
        <v>0</v>
      </c>
      <c r="E47" s="81">
        <f>Rezultati!N39</f>
        <v>15</v>
      </c>
      <c r="F47" s="106" t="str">
        <f>Rezultati!O39</f>
        <v>F</v>
      </c>
      <c r="G47" s="9"/>
    </row>
    <row r="48" spans="1:7" ht="12.75">
      <c r="A48" s="72" t="str">
        <f>IF(ISBLANK(Rezultati!B40),"",Rezultati!B40)</f>
        <v>66/2018</v>
      </c>
      <c r="B48" s="73" t="str">
        <f>IF(ISBLANK(Rezultati!C40),"",Rezultati!C40)</f>
        <v>Dražen Minić</v>
      </c>
      <c r="C48" s="81">
        <f>Rezultati!H40</f>
        <v>33</v>
      </c>
      <c r="D48" s="81">
        <f>IF(Rezultati!M40,Rezultati!M40,Rezultati!I40)</f>
        <v>17</v>
      </c>
      <c r="E48" s="81">
        <f>Rezultati!N40</f>
        <v>50</v>
      </c>
      <c r="F48" s="106" t="str">
        <f>Rezultati!O40</f>
        <v>E</v>
      </c>
      <c r="G48" s="9"/>
    </row>
    <row r="49" spans="1:7" ht="12.75">
      <c r="A49" s="72" t="str">
        <f>IF(ISBLANK(Rezultati!B41),"",Rezultati!B41)</f>
        <v>74/2018</v>
      </c>
      <c r="B49" s="73" t="str">
        <f>IF(ISBLANK(Rezultati!C41),"",Rezultati!C41)</f>
        <v>Damjan Dubak</v>
      </c>
      <c r="C49" s="81">
        <f>Rezultati!H41</f>
        <v>17</v>
      </c>
      <c r="D49" s="81">
        <f>IF(Rezultati!M41,Rezultati!M41,Rezultati!I41)</f>
        <v>0</v>
      </c>
      <c r="E49" s="81">
        <f>Rezultati!N41</f>
        <v>17</v>
      </c>
      <c r="F49" s="106" t="str">
        <f>Rezultati!O41</f>
        <v>F</v>
      </c>
      <c r="G49" s="9"/>
    </row>
    <row r="50" spans="1:7" ht="12.75">
      <c r="A50" s="72" t="str">
        <f>IF(ISBLANK(Rezultati!B42),"",Rezultati!B42)</f>
        <v>79/2018</v>
      </c>
      <c r="B50" s="73" t="str">
        <f>IF(ISBLANK(Rezultati!C42),"",Rezultati!C42)</f>
        <v>Anastasija Popović</v>
      </c>
      <c r="C50" s="81">
        <f>Rezultati!H42</f>
        <v>0</v>
      </c>
      <c r="D50" s="81">
        <f>IF(Rezultati!M42,Rezultati!M42,Rezultati!I42)</f>
        <v>0</v>
      </c>
      <c r="E50" s="81">
        <f>Rezultati!N42</f>
        <v>0</v>
      </c>
      <c r="F50" s="106" t="str">
        <f>Rezultati!O42</f>
        <v>F</v>
      </c>
      <c r="G50" s="9"/>
    </row>
    <row r="51" spans="1:7" ht="12.75">
      <c r="A51" s="72" t="str">
        <f>IF(ISBLANK(Rezultati!B43),"",Rezultati!B43)</f>
        <v>81/2018</v>
      </c>
      <c r="B51" s="73" t="str">
        <f>IF(ISBLANK(Rezultati!C43),"",Rezultati!C43)</f>
        <v>Tijana Laušević</v>
      </c>
      <c r="C51" s="81">
        <f>Rezultati!H43</f>
        <v>0</v>
      </c>
      <c r="D51" s="81">
        <f>IF(Rezultati!M43,Rezultati!M43,Rezultati!I43)</f>
        <v>0</v>
      </c>
      <c r="E51" s="81">
        <f>Rezultati!N43</f>
        <v>0</v>
      </c>
      <c r="F51" s="106" t="str">
        <f>Rezultati!O43</f>
        <v>F</v>
      </c>
      <c r="G51" s="9"/>
    </row>
    <row r="52" spans="1:7" ht="12.75">
      <c r="A52" s="72" t="str">
        <f>IF(ISBLANK(Rezultati!B44),"",Rezultati!B44)</f>
        <v>82/2018</v>
      </c>
      <c r="B52" s="73" t="str">
        <f>IF(ISBLANK(Rezultati!C44),"",Rezultati!C44)</f>
        <v>Balša Marković</v>
      </c>
      <c r="C52" s="81">
        <f>Rezultati!H44</f>
        <v>23</v>
      </c>
      <c r="D52" s="81">
        <f>IF(Rezultati!M44,Rezultati!M44,Rezultati!I44)</f>
        <v>7</v>
      </c>
      <c r="E52" s="81">
        <f>Rezultati!N44</f>
        <v>30</v>
      </c>
      <c r="F52" s="106" t="str">
        <f>Rezultati!O44</f>
        <v>F</v>
      </c>
      <c r="G52" s="9"/>
    </row>
    <row r="53" spans="1:7" ht="12.75">
      <c r="A53" s="72" t="str">
        <f>IF(ISBLANK(Rezultati!B45),"",Rezultati!B45)</f>
        <v>1/2017</v>
      </c>
      <c r="B53" s="73" t="str">
        <f>IF(ISBLANK(Rezultati!C45),"",Rezultati!C45)</f>
        <v>Petar Lazarević</v>
      </c>
      <c r="C53" s="81">
        <f>Rezultati!H45</f>
        <v>24</v>
      </c>
      <c r="D53" s="81">
        <f>IF(Rezultati!M45,Rezultati!M45,Rezultati!I45)</f>
        <v>19</v>
      </c>
      <c r="E53" s="81">
        <f>Rezultati!N45</f>
        <v>43</v>
      </c>
      <c r="F53" s="106" t="str">
        <f>Rezultati!O45</f>
        <v>F</v>
      </c>
      <c r="G53" s="9"/>
    </row>
    <row r="54" spans="1:7" ht="12.75">
      <c r="A54" s="72" t="str">
        <f>IF(ISBLANK(Rezultati!B46),"",Rezultati!B46)</f>
        <v>7/2017</v>
      </c>
      <c r="B54" s="73" t="str">
        <f>IF(ISBLANK(Rezultati!C46),"",Rezultati!C46)</f>
        <v>Vladimir Ćetković</v>
      </c>
      <c r="C54" s="81">
        <f>Rezultati!H46</f>
        <v>18</v>
      </c>
      <c r="D54" s="81">
        <f>IF(Rezultati!M46,Rezultati!M46,Rezultati!I46)</f>
        <v>17</v>
      </c>
      <c r="E54" s="81">
        <f>Rezultati!N46</f>
        <v>35</v>
      </c>
      <c r="F54" s="106" t="str">
        <f>Rezultati!O46</f>
        <v>F</v>
      </c>
      <c r="G54" s="9"/>
    </row>
    <row r="55" spans="1:7" ht="12.75">
      <c r="A55" s="72" t="str">
        <f>IF(ISBLANK(Rezultati!B47),"",Rezultati!B47)</f>
        <v>19/2017</v>
      </c>
      <c r="B55" s="73" t="str">
        <f>IF(ISBLANK(Rezultati!C47),"",Rezultati!C47)</f>
        <v>Jovan Ćorović</v>
      </c>
      <c r="C55" s="81">
        <f>Rezultati!H47</f>
        <v>17</v>
      </c>
      <c r="D55" s="81">
        <f>IF(Rezultati!M47,Rezultati!M47,Rezultati!I47)</f>
        <v>25</v>
      </c>
      <c r="E55" s="81">
        <f>Rezultati!N47</f>
        <v>42</v>
      </c>
      <c r="F55" s="106" t="str">
        <f>Rezultati!O47</f>
        <v>F</v>
      </c>
      <c r="G55" s="9"/>
    </row>
    <row r="56" spans="1:7" ht="12.75">
      <c r="A56" s="72" t="str">
        <f>IF(ISBLANK(Rezultati!B48),"",Rezultati!B48)</f>
        <v>25/2017</v>
      </c>
      <c r="B56" s="73" t="str">
        <f>IF(ISBLANK(Rezultati!C48),"",Rezultati!C48)</f>
        <v>Goran Đikanović</v>
      </c>
      <c r="C56" s="81">
        <f>Rezultati!H48</f>
        <v>8</v>
      </c>
      <c r="D56" s="81">
        <f>IF(Rezultati!M48,Rezultati!M48,Rezultati!I48)</f>
        <v>0</v>
      </c>
      <c r="E56" s="81">
        <f>Rezultati!N48</f>
        <v>8</v>
      </c>
      <c r="F56" s="106" t="str">
        <f>Rezultati!O48</f>
        <v>F</v>
      </c>
      <c r="G56" s="10"/>
    </row>
    <row r="57" spans="1:7" ht="12.75">
      <c r="A57" s="72" t="str">
        <f>IF(ISBLANK(Rezultati!B49),"",Rezultati!B49)</f>
        <v>26/2017</v>
      </c>
      <c r="B57" s="73" t="str">
        <f>IF(ISBLANK(Rezultati!C49),"",Rezultati!C49)</f>
        <v>Mića Lučić</v>
      </c>
      <c r="C57" s="81">
        <f>Rezultati!H49</f>
        <v>19</v>
      </c>
      <c r="D57" s="81">
        <f>IF(Rezultati!M49,Rezultati!M49,Rezultati!I49)</f>
        <v>8</v>
      </c>
      <c r="E57" s="81">
        <f>Rezultati!N49</f>
        <v>27</v>
      </c>
      <c r="F57" s="106" t="str">
        <f>Rezultati!O49</f>
        <v>F</v>
      </c>
      <c r="G57" s="10"/>
    </row>
    <row r="58" spans="1:7" ht="12.75">
      <c r="A58" s="72" t="str">
        <f>IF(ISBLANK(Rezultati!B50),"",Rezultati!B50)</f>
        <v>36/2017</v>
      </c>
      <c r="B58" s="73" t="str">
        <f>IF(ISBLANK(Rezultati!C50),"",Rezultati!C50)</f>
        <v>Nikoleta Đurišić</v>
      </c>
      <c r="C58" s="81">
        <f>Rezultati!H50</f>
        <v>22</v>
      </c>
      <c r="D58" s="81">
        <f>IF(Rezultati!M50,Rezultati!M50,Rezultati!I50)</f>
        <v>0</v>
      </c>
      <c r="E58" s="81">
        <f>Rezultati!N50</f>
        <v>22</v>
      </c>
      <c r="F58" s="106" t="str">
        <f>Rezultati!O50</f>
        <v>F</v>
      </c>
      <c r="G58" s="10"/>
    </row>
    <row r="59" spans="1:7" ht="12.75">
      <c r="A59" s="72" t="str">
        <f>IF(ISBLANK(Rezultati!B51),"",Rezultati!B51)</f>
        <v>39/2017</v>
      </c>
      <c r="B59" s="73" t="str">
        <f>IF(ISBLANK(Rezultati!C51),"",Rezultati!C51)</f>
        <v>Nikola Milutinović</v>
      </c>
      <c r="C59" s="81">
        <f>Rezultati!H51</f>
        <v>31</v>
      </c>
      <c r="D59" s="81">
        <f>IF(Rezultati!M51,Rezultati!M51,Rezultati!I51)</f>
        <v>0</v>
      </c>
      <c r="E59" s="81">
        <f>Rezultati!N51</f>
        <v>31</v>
      </c>
      <c r="F59" s="106" t="str">
        <f>Rezultati!O51</f>
        <v>F</v>
      </c>
      <c r="G59" s="10"/>
    </row>
    <row r="60" spans="1:7" ht="12.75">
      <c r="A60" s="72" t="str">
        <f>IF(ISBLANK(Rezultati!B52),"",Rezultati!B52)</f>
        <v>46/2017</v>
      </c>
      <c r="B60" s="73" t="str">
        <f>IF(ISBLANK(Rezultati!C52),"",Rezultati!C52)</f>
        <v>Aleksandar Miličić</v>
      </c>
      <c r="C60" s="81">
        <f>Rezultati!H52</f>
        <v>14</v>
      </c>
      <c r="D60" s="81">
        <f>IF(Rezultati!M52,Rezultati!M52,Rezultati!I52)</f>
        <v>2</v>
      </c>
      <c r="E60" s="81">
        <f>Rezultati!N52</f>
        <v>16</v>
      </c>
      <c r="F60" s="106" t="str">
        <f>Rezultati!O52</f>
        <v>F</v>
      </c>
      <c r="G60" s="10"/>
    </row>
    <row r="61" spans="1:7" ht="12.75">
      <c r="A61" s="72" t="str">
        <f>IF(ISBLANK(Rezultati!B53),"",Rezultati!B53)</f>
        <v>70/2017</v>
      </c>
      <c r="B61" s="73" t="str">
        <f>IF(ISBLANK(Rezultati!C53),"",Rezultati!C53)</f>
        <v>Dragana Todorović</v>
      </c>
      <c r="C61" s="81">
        <f>Rezultati!H53</f>
        <v>26</v>
      </c>
      <c r="D61" s="81">
        <f>IF(Rezultati!M53,Rezultati!M53,Rezultati!I53)</f>
        <v>0</v>
      </c>
      <c r="E61" s="81">
        <f>Rezultati!N53</f>
        <v>26</v>
      </c>
      <c r="F61" s="106" t="str">
        <f>Rezultati!O53</f>
        <v>F</v>
      </c>
      <c r="G61" s="10"/>
    </row>
    <row r="62" spans="1:7" ht="12.75">
      <c r="A62" s="72" t="str">
        <f>IF(ISBLANK(Rezultati!B54),"",Rezultati!B54)</f>
        <v>80/2017</v>
      </c>
      <c r="B62" s="73" t="str">
        <f>IF(ISBLANK(Rezultati!C54),"",Rezultati!C54)</f>
        <v>Vladimir Radonjić</v>
      </c>
      <c r="C62" s="81">
        <f>Rezultati!H54</f>
        <v>22</v>
      </c>
      <c r="D62" s="81">
        <f>IF(Rezultati!M54,Rezultati!M54,Rezultati!I54)</f>
        <v>10</v>
      </c>
      <c r="E62" s="81">
        <f>Rezultati!N54</f>
        <v>32</v>
      </c>
      <c r="F62" s="106" t="str">
        <f>Rezultati!O54</f>
        <v>F</v>
      </c>
      <c r="G62" s="10"/>
    </row>
    <row r="63" spans="1:7" ht="12.75">
      <c r="A63" s="72" t="str">
        <f>IF(ISBLANK(Rezultati!B55),"",Rezultati!B55)</f>
        <v>100/2017</v>
      </c>
      <c r="B63" s="73" t="str">
        <f>IF(ISBLANK(Rezultati!C55),"",Rezultati!C55)</f>
        <v>Lazar Šoć</v>
      </c>
      <c r="C63" s="81">
        <f>Rezultati!H55</f>
        <v>12</v>
      </c>
      <c r="D63" s="81">
        <f>IF(Rezultati!M55,Rezultati!M55,Rezultati!I55)</f>
        <v>0</v>
      </c>
      <c r="E63" s="81">
        <f>Rezultati!N55</f>
        <v>12</v>
      </c>
      <c r="F63" s="106" t="str">
        <f>Rezultati!O55</f>
        <v>F</v>
      </c>
      <c r="G63" s="10"/>
    </row>
    <row r="64" spans="1:7" ht="12.75">
      <c r="A64" s="72" t="str">
        <f>IF(ISBLANK(Rezultati!B56),"",Rezultati!B56)</f>
        <v>40/2016</v>
      </c>
      <c r="B64" s="73" t="str">
        <f>IF(ISBLANK(Rezultati!C56),"",Rezultati!C56)</f>
        <v>Tomislav Papović</v>
      </c>
      <c r="C64" s="81">
        <f>Rezultati!H56</f>
        <v>25</v>
      </c>
      <c r="D64" s="81">
        <f>IF(Rezultati!M56,Rezultati!M56,Rezultati!I56)</f>
        <v>25</v>
      </c>
      <c r="E64" s="81">
        <f>Rezultati!N56</f>
        <v>50</v>
      </c>
      <c r="F64" s="106" t="str">
        <f>Rezultati!O56</f>
        <v>E</v>
      </c>
      <c r="G64" s="10"/>
    </row>
    <row r="65" spans="1:7" ht="12.75">
      <c r="A65" s="72" t="str">
        <f>IF(ISBLANK(Rezultati!B57),"",Rezultati!B57)</f>
        <v>48/2016</v>
      </c>
      <c r="B65" s="73" t="str">
        <f>IF(ISBLANK(Rezultati!C57),"",Rezultati!C57)</f>
        <v>Nikola Dobrašinović</v>
      </c>
      <c r="C65" s="81">
        <f>Rezultati!H57</f>
        <v>21</v>
      </c>
      <c r="D65" s="81">
        <f>IF(Rezultati!M57,Rezultati!M57,Rezultati!I57)</f>
        <v>0</v>
      </c>
      <c r="E65" s="81">
        <f>Rezultati!N57</f>
        <v>21</v>
      </c>
      <c r="F65" s="106" t="str">
        <f>Rezultati!O57</f>
        <v>F</v>
      </c>
      <c r="G65" s="10"/>
    </row>
    <row r="66" spans="1:7" ht="12.75">
      <c r="A66" s="72" t="str">
        <f>IF(ISBLANK(Rezultati!B58),"",Rezultati!B58)</f>
        <v>61/2016</v>
      </c>
      <c r="B66" s="73" t="str">
        <f>IF(ISBLANK(Rezultati!C58),"",Rezultati!C58)</f>
        <v>Marko Bošković</v>
      </c>
      <c r="C66" s="81">
        <f>Rezultati!H58</f>
        <v>0</v>
      </c>
      <c r="D66" s="81">
        <f>IF(Rezultati!M58,Rezultati!M58,Rezultati!I58)</f>
        <v>0</v>
      </c>
      <c r="E66" s="81">
        <f>Rezultati!N58</f>
        <v>0</v>
      </c>
      <c r="F66" s="106" t="str">
        <f>Rezultati!O58</f>
        <v>F</v>
      </c>
      <c r="G66" s="10"/>
    </row>
    <row r="67" spans="1:7" ht="12.75">
      <c r="A67" s="72" t="str">
        <f>IF(ISBLANK(Rezultati!B59),"",Rezultati!B59)</f>
        <v>86/2016</v>
      </c>
      <c r="B67" s="73" t="str">
        <f>IF(ISBLANK(Rezultati!C59),"",Rezultati!C59)</f>
        <v>Danilo Miranović</v>
      </c>
      <c r="C67" s="81">
        <f>Rezultati!H59</f>
        <v>0</v>
      </c>
      <c r="D67" s="81">
        <f>IF(Rezultati!M59,Rezultati!M59,Rezultati!I59)</f>
        <v>6</v>
      </c>
      <c r="E67" s="81">
        <f>Rezultati!N59</f>
        <v>6</v>
      </c>
      <c r="F67" s="106" t="str">
        <f>Rezultati!O59</f>
        <v>F</v>
      </c>
      <c r="G67" s="10"/>
    </row>
    <row r="68" spans="1:7" ht="12.75">
      <c r="A68" s="72" t="str">
        <f>IF(ISBLANK(Rezultati!B60),"",Rezultati!B60)</f>
        <v>89/2016</v>
      </c>
      <c r="B68" s="73" t="str">
        <f>IF(ISBLANK(Rezultati!C60),"",Rezultati!C60)</f>
        <v>Maja Keković</v>
      </c>
      <c r="C68" s="81">
        <f>Rezultati!H60</f>
        <v>0</v>
      </c>
      <c r="D68" s="81">
        <f>IF(Rezultati!M60,Rezultati!M60,Rezultati!I60)</f>
        <v>0</v>
      </c>
      <c r="E68" s="81">
        <f>Rezultati!N60</f>
        <v>0</v>
      </c>
      <c r="F68" s="106" t="str">
        <f>Rezultati!O60</f>
        <v>F</v>
      </c>
      <c r="G68" s="10"/>
    </row>
    <row r="69" spans="1:7" ht="12.75">
      <c r="A69" s="72" t="str">
        <f>IF(ISBLANK(Rezultati!B61),"",Rezultati!B61)</f>
        <v>7025/2016</v>
      </c>
      <c r="B69" s="73" t="str">
        <f>IF(ISBLANK(Rezultati!C61),"",Rezultati!C61)</f>
        <v>Anton Ljucović</v>
      </c>
      <c r="C69" s="81">
        <f>Rezultati!H61</f>
        <v>28</v>
      </c>
      <c r="D69" s="81">
        <f>IF(Rezultati!M61,Rezultati!M61,Rezultati!I61)</f>
        <v>22</v>
      </c>
      <c r="E69" s="81">
        <f>Rezultati!N61</f>
        <v>50</v>
      </c>
      <c r="F69" s="106" t="str">
        <f>Rezultati!O61</f>
        <v>E</v>
      </c>
      <c r="G69" s="10"/>
    </row>
    <row r="70" spans="1:7" ht="12.75">
      <c r="A70" s="72" t="str">
        <f>IF(ISBLANK(Rezultati!B62),"",Rezultati!B62)</f>
        <v>7090/2016</v>
      </c>
      <c r="B70" s="73" t="str">
        <f>IF(ISBLANK(Rezultati!C62),"",Rezultati!C62)</f>
        <v>Belmin Spahić</v>
      </c>
      <c r="C70" s="81">
        <f>Rezultati!H62</f>
        <v>26</v>
      </c>
      <c r="D70" s="81">
        <f>IF(Rezultati!M62,Rezultati!M62,Rezultati!I62)</f>
        <v>0</v>
      </c>
      <c r="E70" s="81">
        <f>Rezultati!N62</f>
        <v>26</v>
      </c>
      <c r="F70" s="106" t="str">
        <f>Rezultati!O62</f>
        <v>F</v>
      </c>
      <c r="G70" s="10"/>
    </row>
    <row r="71" spans="1:7" ht="12.75">
      <c r="A71" s="72" t="str">
        <f>IF(ISBLANK(Rezultati!B63),"",Rezultati!B63)</f>
        <v>7091/2016</v>
      </c>
      <c r="B71" s="73" t="str">
        <f>IF(ISBLANK(Rezultati!C63),"",Rezultati!C63)</f>
        <v>Minja Pavlović</v>
      </c>
      <c r="C71" s="81">
        <f>Rezultati!H63</f>
        <v>21</v>
      </c>
      <c r="D71" s="81">
        <f>IF(Rezultati!M63,Rezultati!M63,Rezultati!I63)</f>
        <v>7</v>
      </c>
      <c r="E71" s="81">
        <f>Rezultati!N63</f>
        <v>28</v>
      </c>
      <c r="F71" s="106" t="str">
        <f>Rezultati!O63</f>
        <v>F</v>
      </c>
      <c r="G71" s="10"/>
    </row>
    <row r="72" spans="1:7" ht="12.75">
      <c r="A72" s="72" t="str">
        <f>IF(ISBLANK(Rezultati!B64),"",Rezultati!B64)</f>
        <v>15/2015</v>
      </c>
      <c r="B72" s="73" t="str">
        <f>IF(ISBLANK(Rezultati!C64),"",Rezultati!C64)</f>
        <v>Miloš Vučetić</v>
      </c>
      <c r="C72" s="81">
        <f>Rezultati!H64</f>
        <v>0</v>
      </c>
      <c r="D72" s="81">
        <f>IF(Rezultati!M64,Rezultati!M64,Rezultati!I64)</f>
        <v>0</v>
      </c>
      <c r="E72" s="81">
        <f>Rezultati!N64</f>
        <v>0</v>
      </c>
      <c r="F72" s="106" t="str">
        <f>Rezultati!O64</f>
        <v>F</v>
      </c>
      <c r="G72" s="10"/>
    </row>
    <row r="73" spans="1:7" ht="12.75">
      <c r="A73" s="72" t="str">
        <f>IF(ISBLANK(Rezultati!B65),"",Rezultati!B65)</f>
        <v>38/2015</v>
      </c>
      <c r="B73" s="73" t="str">
        <f>IF(ISBLANK(Rezultati!C65),"",Rezultati!C65)</f>
        <v>Milena Bogavac</v>
      </c>
      <c r="C73" s="81">
        <f>Rezultati!H65</f>
        <v>18</v>
      </c>
      <c r="D73" s="81">
        <f>IF(Rezultati!M65,Rezultati!M65,Rezultati!I65)</f>
        <v>1</v>
      </c>
      <c r="E73" s="81">
        <f>Rezultati!N65</f>
        <v>19</v>
      </c>
      <c r="F73" s="106" t="str">
        <f>Rezultati!O65</f>
        <v>F</v>
      </c>
      <c r="G73" s="10"/>
    </row>
    <row r="74" spans="1:7" ht="12.75">
      <c r="A74" s="72" t="str">
        <f>IF(ISBLANK(Rezultati!B66),"",Rezultati!B66)</f>
        <v>50/2015</v>
      </c>
      <c r="B74" s="73" t="str">
        <f>IF(ISBLANK(Rezultati!C66),"",Rezultati!C66)</f>
        <v>Vuko Prelević</v>
      </c>
      <c r="C74" s="81">
        <f>Rezultati!H66</f>
        <v>0</v>
      </c>
      <c r="D74" s="81">
        <f>IF(Rezultati!M66,Rezultati!M66,Rezultati!I66)</f>
        <v>0</v>
      </c>
      <c r="E74" s="81">
        <f>Rezultati!N66</f>
        <v>0</v>
      </c>
      <c r="F74" s="106" t="str">
        <f>Rezultati!O66</f>
        <v>F</v>
      </c>
      <c r="G74" s="10"/>
    </row>
    <row r="75" spans="1:7" ht="12.75">
      <c r="A75" s="72" t="str">
        <f>IF(ISBLANK(Rezultati!B67),"",Rezultati!B67)</f>
        <v>97/2015</v>
      </c>
      <c r="B75" s="73" t="str">
        <f>IF(ISBLANK(Rezultati!C67),"",Rezultati!C67)</f>
        <v>Nebojša Kljajić</v>
      </c>
      <c r="C75" s="81">
        <f>Rezultati!H67</f>
        <v>0</v>
      </c>
      <c r="D75" s="81">
        <f>IF(Rezultati!M67,Rezultati!M67,Rezultati!I67)</f>
        <v>0</v>
      </c>
      <c r="E75" s="81">
        <f>Rezultati!N67</f>
        <v>0</v>
      </c>
      <c r="F75" s="106" t="str">
        <f>Rezultati!O67</f>
        <v>F</v>
      </c>
      <c r="G75" s="10"/>
    </row>
    <row r="76" spans="1:7" ht="12.75">
      <c r="A76" s="72" t="str">
        <f>IF(ISBLANK(Rezultati!B68),"",Rezultati!B68)</f>
        <v>7030/2015</v>
      </c>
      <c r="B76" s="73" t="str">
        <f>IF(ISBLANK(Rezultati!C68),"",Rezultati!C68)</f>
        <v>Milena Dacić</v>
      </c>
      <c r="C76" s="81">
        <f>Rezultati!H68</f>
        <v>22</v>
      </c>
      <c r="D76" s="81">
        <f>IF(Rezultati!M68,Rezultati!M68,Rezultati!I68)</f>
        <v>0</v>
      </c>
      <c r="E76" s="81">
        <f>Rezultati!N68</f>
        <v>22</v>
      </c>
      <c r="F76" s="106" t="str">
        <f>Rezultati!O68</f>
        <v>F</v>
      </c>
      <c r="G76" s="10"/>
    </row>
    <row r="77" spans="1:7" ht="12.75">
      <c r="A77" s="72" t="str">
        <f>IF(ISBLANK(Rezultati!B69),"",Rezultati!B69)</f>
        <v>5/2014</v>
      </c>
      <c r="B77" s="73" t="str">
        <f>IF(ISBLANK(Rezultati!C69),"",Rezultati!C69)</f>
        <v>Miloš Šoć</v>
      </c>
      <c r="C77" s="81">
        <f>Rezultati!H69</f>
        <v>0</v>
      </c>
      <c r="D77" s="81">
        <f>IF(Rezultati!M69,Rezultati!M69,Rezultati!I69)</f>
        <v>0</v>
      </c>
      <c r="E77" s="81">
        <f>Rezultati!N69</f>
        <v>0</v>
      </c>
      <c r="F77" s="106" t="str">
        <f>Rezultati!O69</f>
        <v>F</v>
      </c>
      <c r="G77" s="10"/>
    </row>
    <row r="78" spans="1:7" ht="12.75">
      <c r="A78" s="72" t="str">
        <f>IF(ISBLANK(Rezultati!B70),"",Rezultati!B70)</f>
        <v>25/2014</v>
      </c>
      <c r="B78" s="73" t="str">
        <f>IF(ISBLANK(Rezultati!C70),"",Rezultati!C70)</f>
        <v>Stefan Todorović</v>
      </c>
      <c r="C78" s="81">
        <f>Rezultati!H70</f>
        <v>0</v>
      </c>
      <c r="D78" s="81">
        <f>IF(Rezultati!M70,Rezultati!M70,Rezultati!I70)</f>
        <v>0</v>
      </c>
      <c r="E78" s="81">
        <f>Rezultati!N70</f>
        <v>0</v>
      </c>
      <c r="F78" s="106" t="str">
        <f>Rezultati!O70</f>
        <v>F</v>
      </c>
      <c r="G78" s="10"/>
    </row>
    <row r="79" spans="1:7" ht="12.75">
      <c r="A79" s="72" t="str">
        <f>IF(ISBLANK(Rezultati!B71),"",Rezultati!B71)</f>
        <v>28/2014</v>
      </c>
      <c r="B79" s="73" t="str">
        <f>IF(ISBLANK(Rezultati!C71),"",Rezultati!C71)</f>
        <v>Luka Tončić</v>
      </c>
      <c r="C79" s="81">
        <f>Rezultati!H71</f>
        <v>10</v>
      </c>
      <c r="D79" s="81">
        <f>IF(Rezultati!M71,Rezultati!M71,Rezultati!I71)</f>
        <v>0</v>
      </c>
      <c r="E79" s="81">
        <f>Rezultati!N71</f>
        <v>10</v>
      </c>
      <c r="F79" s="106" t="str">
        <f>Rezultati!O71</f>
        <v>F</v>
      </c>
      <c r="G79" s="10"/>
    </row>
    <row r="80" spans="1:7" ht="12.75">
      <c r="A80" s="72" t="str">
        <f>IF(ISBLANK(Rezultati!B72),"",Rezultati!B72)</f>
        <v>30/2014</v>
      </c>
      <c r="B80" s="73" t="str">
        <f>IF(ISBLANK(Rezultati!C72),"",Rezultati!C72)</f>
        <v>Aleksandar Blagojević</v>
      </c>
      <c r="C80" s="81">
        <f>Rezultati!H72</f>
        <v>0</v>
      </c>
      <c r="D80" s="81">
        <f>IF(Rezultati!M72,Rezultati!M72,Rezultati!I72)</f>
        <v>0</v>
      </c>
      <c r="E80" s="81">
        <f>Rezultati!N72</f>
        <v>0</v>
      </c>
      <c r="F80" s="106" t="str">
        <f>Rezultati!O72</f>
        <v>F</v>
      </c>
      <c r="G80" s="10"/>
    </row>
    <row r="81" spans="1:7" ht="12.75">
      <c r="A81" s="72" t="str">
        <f>IF(ISBLANK(Rezultati!B73),"",Rezultati!B73)</f>
        <v>74/2014</v>
      </c>
      <c r="B81" s="73" t="str">
        <f>IF(ISBLANK(Rezultati!C73),"",Rezultati!C73)</f>
        <v>Petar Pavićević</v>
      </c>
      <c r="C81" s="81">
        <f>Rezultati!H73</f>
        <v>4</v>
      </c>
      <c r="D81" s="81">
        <f>IF(Rezultati!M73,Rezultati!M73,Rezultati!I73)</f>
        <v>0</v>
      </c>
      <c r="E81" s="81">
        <f>Rezultati!N73</f>
        <v>4</v>
      </c>
      <c r="F81" s="106" t="str">
        <f>Rezultati!O73</f>
        <v>F</v>
      </c>
      <c r="G81" s="10"/>
    </row>
    <row r="82" spans="1:7" ht="12.75">
      <c r="A82" s="72" t="str">
        <f>IF(ISBLANK(Rezultati!B74),"",Rezultati!B74)</f>
        <v>9075/2014</v>
      </c>
      <c r="B82" s="73" t="str">
        <f>IF(ISBLANK(Rezultati!C74),"",Rezultati!C74)</f>
        <v>Boris Grgurević</v>
      </c>
      <c r="C82" s="81">
        <f>Rezultati!H74</f>
        <v>28</v>
      </c>
      <c r="D82" s="81">
        <f>IF(Rezultati!M74,Rezultati!M74,Rezultati!I74)</f>
        <v>36</v>
      </c>
      <c r="E82" s="81">
        <f>Rezultati!N74</f>
        <v>64</v>
      </c>
      <c r="F82" s="106" t="str">
        <f>Rezultati!O74</f>
        <v>D</v>
      </c>
      <c r="G82" s="10"/>
    </row>
    <row r="83" spans="1:7" ht="12.75">
      <c r="A83" s="72" t="str">
        <f>IF(ISBLANK(Rezultati!B75),"",Rezultati!B75)</f>
        <v>87/2013</v>
      </c>
      <c r="B83" s="73" t="str">
        <f>IF(ISBLANK(Rezultati!C75),"",Rezultati!C75)</f>
        <v>Milena Mugoša</v>
      </c>
      <c r="C83" s="81">
        <f>Rezultati!H75</f>
        <v>0</v>
      </c>
      <c r="D83" s="81">
        <f>IF(Rezultati!M75,Rezultati!M75,Rezultati!I75)</f>
        <v>0</v>
      </c>
      <c r="E83" s="81">
        <f>Rezultati!N75</f>
        <v>0</v>
      </c>
      <c r="F83" s="106" t="str">
        <f>Rezultati!O75</f>
        <v>F</v>
      </c>
      <c r="G83" s="10"/>
    </row>
    <row r="84" spans="1:7" ht="12.75">
      <c r="A84" s="72" t="str">
        <f>IF(ISBLANK(Rezultati!B76),"",Rezultati!B76)</f>
        <v>20/2011</v>
      </c>
      <c r="B84" s="73" t="str">
        <f>IF(ISBLANK(Rezultati!C76),"",Rezultati!C76)</f>
        <v>Nebojša Maraš</v>
      </c>
      <c r="C84" s="81">
        <f>Rezultati!H76</f>
        <v>0</v>
      </c>
      <c r="D84" s="81">
        <f>IF(Rezultati!M76,Rezultati!M76,Rezultati!I76)</f>
        <v>0</v>
      </c>
      <c r="E84" s="81">
        <f>Rezultati!N76</f>
        <v>0</v>
      </c>
      <c r="F84" s="106" t="str">
        <f>Rezultati!O76</f>
        <v>F</v>
      </c>
      <c r="G84" s="10"/>
    </row>
    <row r="85" spans="1:7" ht="12.75">
      <c r="A85" s="72" t="str">
        <f>IF(ISBLANK(Rezultati!B77),"",Rezultati!B77)</f>
        <v>44/2010</v>
      </c>
      <c r="B85" s="73" t="str">
        <f>IF(ISBLANK(Rezultati!C77),"",Rezultati!C77)</f>
        <v>Mirko Dvožak</v>
      </c>
      <c r="C85" s="81">
        <f>Rezultati!H77</f>
        <v>0</v>
      </c>
      <c r="D85" s="81">
        <f>IF(Rezultati!M77,Rezultati!M77,Rezultati!I77)</f>
        <v>0</v>
      </c>
      <c r="E85" s="81">
        <f>Rezultati!N77</f>
        <v>0</v>
      </c>
      <c r="F85" s="106" t="str">
        <f>Rezultati!O77</f>
        <v>F</v>
      </c>
      <c r="G85" s="10"/>
    </row>
    <row r="86" spans="1:7" ht="12.75">
      <c r="A86" s="72" t="str">
        <f>IF(ISBLANK(Rezultati!B78),"",Rezultati!B78)</f>
        <v>9011/2010</v>
      </c>
      <c r="B86" s="73" t="str">
        <f>IF(ISBLANK(Rezultati!C78),"",Rezultati!C78)</f>
        <v>Tanja Koprivica</v>
      </c>
      <c r="C86" s="81">
        <f>Rezultati!H78</f>
        <v>22</v>
      </c>
      <c r="D86" s="81">
        <f>IF(Rezultati!M78,Rezultati!M78,Rezultati!I78)</f>
        <v>15</v>
      </c>
      <c r="E86" s="81">
        <f>Rezultati!N78</f>
        <v>37</v>
      </c>
      <c r="F86" s="106" t="str">
        <f>Rezultati!O78</f>
        <v>F</v>
      </c>
      <c r="G86" s="10"/>
    </row>
    <row r="87" spans="1:7" ht="12.75">
      <c r="A87" s="72" t="str">
        <f>IF(ISBLANK(Rezultati!B79),"",Rezultati!B79)</f>
        <v>22/2005</v>
      </c>
      <c r="B87" s="73" t="str">
        <f>IF(ISBLANK(Rezultati!C79),"",Rezultati!C79)</f>
        <v>Sandra Simonović</v>
      </c>
      <c r="C87" s="81">
        <f>Rezultati!H79</f>
        <v>0</v>
      </c>
      <c r="D87" s="81">
        <f>IF(Rezultati!M79,Rezultati!M79,Rezultati!I79)</f>
        <v>0</v>
      </c>
      <c r="E87" s="81">
        <f>Rezultati!N79</f>
        <v>0</v>
      </c>
      <c r="F87" s="106" t="str">
        <f>Rezultati!O79</f>
        <v>F</v>
      </c>
      <c r="G87" s="10"/>
    </row>
    <row r="88" spans="1:7" ht="12.75">
      <c r="A88" s="124"/>
      <c r="B88" s="125"/>
      <c r="C88" s="126"/>
      <c r="D88" s="126"/>
      <c r="E88" s="126"/>
      <c r="F88" s="127"/>
      <c r="G88" s="10"/>
    </row>
    <row r="89" spans="1:7" ht="12.75">
      <c r="A89" s="124"/>
      <c r="B89" s="125"/>
      <c r="C89" s="126"/>
      <c r="D89" s="126"/>
      <c r="E89" s="126"/>
      <c r="F89" s="127"/>
      <c r="G89" s="10"/>
    </row>
    <row r="90" spans="1:7" ht="12.75">
      <c r="A90" s="124"/>
      <c r="B90" s="125"/>
      <c r="C90" s="126"/>
      <c r="D90" s="126"/>
      <c r="E90" s="126"/>
      <c r="F90" s="127"/>
      <c r="G90" s="10"/>
    </row>
    <row r="91" spans="1:7" ht="12.75">
      <c r="A91" s="124"/>
      <c r="B91" s="125"/>
      <c r="C91" s="126"/>
      <c r="D91" s="126"/>
      <c r="E91" s="126"/>
      <c r="F91" s="127"/>
      <c r="G91" s="10"/>
    </row>
    <row r="92" spans="6:7" ht="14.25">
      <c r="F92" s="47"/>
      <c r="G92" s="10"/>
    </row>
    <row r="93" spans="4:7" ht="15">
      <c r="D93" s="147" t="s">
        <v>37</v>
      </c>
      <c r="E93" s="147"/>
      <c r="F93" s="147"/>
      <c r="G93" s="10"/>
    </row>
    <row r="94" spans="4:7" ht="14.25">
      <c r="D94" s="48"/>
      <c r="E94" s="48"/>
      <c r="F94" s="47"/>
      <c r="G94" s="10"/>
    </row>
    <row r="95" spans="4:7" ht="15" thickBot="1">
      <c r="D95" s="105"/>
      <c r="E95" s="105"/>
      <c r="F95" s="104"/>
      <c r="G95" s="10"/>
    </row>
    <row r="96" ht="12.75">
      <c r="G96" s="10"/>
    </row>
    <row r="97" ht="12.75">
      <c r="G97" s="10"/>
    </row>
    <row r="98" ht="12.75">
      <c r="G98" s="10"/>
    </row>
    <row r="99" ht="12.75">
      <c r="G99" s="10"/>
    </row>
    <row r="100" ht="12.75">
      <c r="G100" s="10"/>
    </row>
    <row r="101" ht="12.75">
      <c r="G101" s="10"/>
    </row>
    <row r="102" ht="12.75"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spans="7:10" ht="14.25">
      <c r="G114" s="10"/>
      <c r="J114" s="48"/>
    </row>
    <row r="115" ht="12.75">
      <c r="G115" s="10"/>
    </row>
    <row r="116" ht="12.75">
      <c r="G116" s="10"/>
    </row>
  </sheetData>
  <sheetProtection/>
  <mergeCells count="8">
    <mergeCell ref="D93:F93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F81" sqref="E1:F81"/>
    </sheetView>
  </sheetViews>
  <sheetFormatPr defaultColWidth="9.140625" defaultRowHeight="12.75"/>
  <cols>
    <col min="4" max="4" width="31.421875" style="0" customWidth="1"/>
  </cols>
  <sheetData>
    <row r="1" spans="1:5" ht="15">
      <c r="A1" s="118" t="s">
        <v>21</v>
      </c>
      <c r="B1" s="118"/>
      <c r="C1" s="118" t="s">
        <v>0</v>
      </c>
      <c r="D1" s="118" t="s">
        <v>32</v>
      </c>
      <c r="E1" s="118"/>
    </row>
    <row r="2" spans="1:4" ht="12.75">
      <c r="A2" t="s">
        <v>40</v>
      </c>
      <c r="B2" t="s">
        <v>148</v>
      </c>
      <c r="C2" t="s">
        <v>74</v>
      </c>
      <c r="D2" t="s">
        <v>149</v>
      </c>
    </row>
    <row r="3" spans="1:4" ht="12.75">
      <c r="A3" t="s">
        <v>42</v>
      </c>
      <c r="B3" t="s">
        <v>148</v>
      </c>
      <c r="C3" t="s">
        <v>150</v>
      </c>
      <c r="D3" t="s">
        <v>151</v>
      </c>
    </row>
    <row r="4" spans="1:4" ht="12.75">
      <c r="A4" t="s">
        <v>43</v>
      </c>
      <c r="B4" t="s">
        <v>148</v>
      </c>
      <c r="C4" t="s">
        <v>152</v>
      </c>
      <c r="D4" t="s">
        <v>153</v>
      </c>
    </row>
    <row r="5" spans="1:4" ht="12.75">
      <c r="A5" t="s">
        <v>154</v>
      </c>
      <c r="B5" t="s">
        <v>148</v>
      </c>
      <c r="C5" t="s">
        <v>155</v>
      </c>
      <c r="D5" t="s">
        <v>83</v>
      </c>
    </row>
    <row r="6" spans="1:4" ht="12.75">
      <c r="A6" t="s">
        <v>156</v>
      </c>
      <c r="B6" t="s">
        <v>148</v>
      </c>
      <c r="C6" t="s">
        <v>157</v>
      </c>
      <c r="D6" t="s">
        <v>158</v>
      </c>
    </row>
    <row r="7" spans="1:4" ht="12.75">
      <c r="A7" t="s">
        <v>38</v>
      </c>
      <c r="B7" t="s">
        <v>148</v>
      </c>
      <c r="C7" t="s">
        <v>39</v>
      </c>
      <c r="D7" t="s">
        <v>159</v>
      </c>
    </row>
    <row r="8" spans="1:4" ht="12.75">
      <c r="A8" t="s">
        <v>160</v>
      </c>
      <c r="B8" t="s">
        <v>148</v>
      </c>
      <c r="C8" t="s">
        <v>84</v>
      </c>
      <c r="D8" t="s">
        <v>161</v>
      </c>
    </row>
    <row r="9" spans="1:4" ht="12.75">
      <c r="A9" t="s">
        <v>49</v>
      </c>
      <c r="B9" t="s">
        <v>148</v>
      </c>
      <c r="C9" t="s">
        <v>162</v>
      </c>
      <c r="D9" t="s">
        <v>163</v>
      </c>
    </row>
    <row r="10" spans="1:4" ht="12.75">
      <c r="A10" t="s">
        <v>113</v>
      </c>
      <c r="B10" t="s">
        <v>148</v>
      </c>
      <c r="C10" t="s">
        <v>134</v>
      </c>
      <c r="D10" t="s">
        <v>164</v>
      </c>
    </row>
    <row r="11" spans="1:4" ht="12.75">
      <c r="A11" t="s">
        <v>71</v>
      </c>
      <c r="B11" t="s">
        <v>148</v>
      </c>
      <c r="C11" t="s">
        <v>165</v>
      </c>
      <c r="D11" t="s">
        <v>82</v>
      </c>
    </row>
    <row r="12" spans="1:4" ht="12.75">
      <c r="A12" t="s">
        <v>51</v>
      </c>
      <c r="B12" t="s">
        <v>148</v>
      </c>
      <c r="C12" t="s">
        <v>166</v>
      </c>
      <c r="D12" t="s">
        <v>167</v>
      </c>
    </row>
    <row r="13" spans="1:4" ht="12.75">
      <c r="A13" t="s">
        <v>52</v>
      </c>
      <c r="B13" t="s">
        <v>148</v>
      </c>
      <c r="C13" t="s">
        <v>84</v>
      </c>
      <c r="D13" t="s">
        <v>168</v>
      </c>
    </row>
    <row r="14" spans="1:4" ht="12.75">
      <c r="A14" t="s">
        <v>169</v>
      </c>
      <c r="B14" t="s">
        <v>148</v>
      </c>
      <c r="C14" t="s">
        <v>170</v>
      </c>
      <c r="D14" t="s">
        <v>126</v>
      </c>
    </row>
    <row r="15" spans="1:4" ht="12.75">
      <c r="A15" t="s">
        <v>115</v>
      </c>
      <c r="B15" t="s">
        <v>148</v>
      </c>
      <c r="C15" t="s">
        <v>79</v>
      </c>
      <c r="D15" t="s">
        <v>171</v>
      </c>
    </row>
    <row r="16" spans="1:4" ht="12.75">
      <c r="A16" t="s">
        <v>56</v>
      </c>
      <c r="B16" t="s">
        <v>148</v>
      </c>
      <c r="C16" t="s">
        <v>172</v>
      </c>
      <c r="D16" t="s">
        <v>173</v>
      </c>
    </row>
    <row r="17" spans="1:4" ht="12.75">
      <c r="A17" t="s">
        <v>174</v>
      </c>
      <c r="B17" t="s">
        <v>148</v>
      </c>
      <c r="C17" t="s">
        <v>86</v>
      </c>
      <c r="D17" t="s">
        <v>175</v>
      </c>
    </row>
    <row r="18" spans="1:4" ht="12.75">
      <c r="A18" t="s">
        <v>130</v>
      </c>
      <c r="B18" t="s">
        <v>148</v>
      </c>
      <c r="C18" t="s">
        <v>84</v>
      </c>
      <c r="D18" t="s">
        <v>176</v>
      </c>
    </row>
    <row r="19" spans="1:4" ht="12.75">
      <c r="A19" t="s">
        <v>62</v>
      </c>
      <c r="B19" t="s">
        <v>148</v>
      </c>
      <c r="C19" t="s">
        <v>177</v>
      </c>
      <c r="D19" t="s">
        <v>178</v>
      </c>
    </row>
    <row r="20" spans="1:4" ht="12.75">
      <c r="A20" t="s">
        <v>179</v>
      </c>
      <c r="B20" t="s">
        <v>148</v>
      </c>
      <c r="C20" t="s">
        <v>47</v>
      </c>
      <c r="D20" t="s">
        <v>45</v>
      </c>
    </row>
    <row r="21" spans="1:4" ht="12.75">
      <c r="A21" t="s">
        <v>131</v>
      </c>
      <c r="B21" t="s">
        <v>148</v>
      </c>
      <c r="C21" t="s">
        <v>180</v>
      </c>
      <c r="D21" t="s">
        <v>181</v>
      </c>
    </row>
    <row r="22" spans="1:4" ht="12.75">
      <c r="A22" t="s">
        <v>182</v>
      </c>
      <c r="B22" t="s">
        <v>148</v>
      </c>
      <c r="C22" t="s">
        <v>78</v>
      </c>
      <c r="D22" t="s">
        <v>183</v>
      </c>
    </row>
    <row r="23" spans="1:4" ht="12.75">
      <c r="A23" t="s">
        <v>184</v>
      </c>
      <c r="B23" t="s">
        <v>148</v>
      </c>
      <c r="C23" t="s">
        <v>95</v>
      </c>
      <c r="D23" t="s">
        <v>136</v>
      </c>
    </row>
    <row r="24" spans="1:4" ht="12.75">
      <c r="A24" t="s">
        <v>132</v>
      </c>
      <c r="B24" t="s">
        <v>148</v>
      </c>
      <c r="C24" t="s">
        <v>185</v>
      </c>
      <c r="D24" t="s">
        <v>186</v>
      </c>
    </row>
    <row r="25" spans="1:4" ht="12.75">
      <c r="A25" t="s">
        <v>66</v>
      </c>
      <c r="B25" t="s">
        <v>148</v>
      </c>
      <c r="C25" t="s">
        <v>123</v>
      </c>
      <c r="D25" t="s">
        <v>181</v>
      </c>
    </row>
    <row r="26" spans="1:4" ht="12.75">
      <c r="A26" t="s">
        <v>125</v>
      </c>
      <c r="B26" t="s">
        <v>148</v>
      </c>
      <c r="C26" t="s">
        <v>187</v>
      </c>
      <c r="D26" t="s">
        <v>188</v>
      </c>
    </row>
    <row r="27" spans="1:4" ht="12.75">
      <c r="A27" t="s">
        <v>189</v>
      </c>
      <c r="B27" t="s">
        <v>148</v>
      </c>
      <c r="C27" t="s">
        <v>46</v>
      </c>
      <c r="D27" t="s">
        <v>190</v>
      </c>
    </row>
    <row r="28" spans="1:4" ht="12.75">
      <c r="A28" t="s">
        <v>128</v>
      </c>
      <c r="B28" t="s">
        <v>148</v>
      </c>
      <c r="C28" t="s">
        <v>191</v>
      </c>
      <c r="D28" t="s">
        <v>192</v>
      </c>
    </row>
    <row r="29" spans="1:4" ht="12.75">
      <c r="A29" t="s">
        <v>193</v>
      </c>
      <c r="B29" t="s">
        <v>148</v>
      </c>
      <c r="C29" t="s">
        <v>194</v>
      </c>
      <c r="D29" t="s">
        <v>195</v>
      </c>
    </row>
    <row r="30" spans="1:4" ht="12.75">
      <c r="A30" t="s">
        <v>42</v>
      </c>
      <c r="B30" t="s">
        <v>111</v>
      </c>
      <c r="C30" t="s">
        <v>74</v>
      </c>
      <c r="D30" t="s">
        <v>112</v>
      </c>
    </row>
    <row r="31" spans="1:4" ht="12.75">
      <c r="A31" t="s">
        <v>196</v>
      </c>
      <c r="B31" t="s">
        <v>111</v>
      </c>
      <c r="C31" t="s">
        <v>197</v>
      </c>
      <c r="D31" t="s">
        <v>198</v>
      </c>
    </row>
    <row r="32" spans="1:4" ht="12.75">
      <c r="A32" t="s">
        <v>49</v>
      </c>
      <c r="B32" t="s">
        <v>111</v>
      </c>
      <c r="C32" t="s">
        <v>199</v>
      </c>
      <c r="D32" t="s">
        <v>200</v>
      </c>
    </row>
    <row r="33" spans="1:4" ht="12.75">
      <c r="A33" t="s">
        <v>201</v>
      </c>
      <c r="B33" t="s">
        <v>111</v>
      </c>
      <c r="C33" t="s">
        <v>202</v>
      </c>
      <c r="D33" t="s">
        <v>203</v>
      </c>
    </row>
    <row r="34" spans="1:4" ht="12.75">
      <c r="A34" t="s">
        <v>58</v>
      </c>
      <c r="B34" t="s">
        <v>111</v>
      </c>
      <c r="C34" t="s">
        <v>119</v>
      </c>
      <c r="D34" t="s">
        <v>204</v>
      </c>
    </row>
    <row r="35" spans="1:4" ht="12.75">
      <c r="A35" t="s">
        <v>205</v>
      </c>
      <c r="B35" t="s">
        <v>111</v>
      </c>
      <c r="C35" t="s">
        <v>206</v>
      </c>
      <c r="D35" t="s">
        <v>207</v>
      </c>
    </row>
    <row r="36" spans="1:4" ht="12.75">
      <c r="A36" t="s">
        <v>59</v>
      </c>
      <c r="B36" t="s">
        <v>111</v>
      </c>
      <c r="C36" t="s">
        <v>95</v>
      </c>
      <c r="D36" t="s">
        <v>136</v>
      </c>
    </row>
    <row r="37" spans="1:4" ht="12.75">
      <c r="A37" t="s">
        <v>116</v>
      </c>
      <c r="B37" t="s">
        <v>111</v>
      </c>
      <c r="C37" t="s">
        <v>117</v>
      </c>
      <c r="D37" t="s">
        <v>118</v>
      </c>
    </row>
    <row r="38" spans="1:4" ht="12.75">
      <c r="A38" t="s">
        <v>121</v>
      </c>
      <c r="B38" t="s">
        <v>111</v>
      </c>
      <c r="C38" t="s">
        <v>50</v>
      </c>
      <c r="D38" t="s">
        <v>122</v>
      </c>
    </row>
    <row r="39" spans="1:4" ht="12.75">
      <c r="A39" t="s">
        <v>66</v>
      </c>
      <c r="B39" t="s">
        <v>111</v>
      </c>
      <c r="C39" t="s">
        <v>208</v>
      </c>
      <c r="D39" t="s">
        <v>209</v>
      </c>
    </row>
    <row r="40" spans="1:4" ht="12.75">
      <c r="A40" t="s">
        <v>210</v>
      </c>
      <c r="B40" t="s">
        <v>111</v>
      </c>
      <c r="C40" t="s">
        <v>211</v>
      </c>
      <c r="D40" t="s">
        <v>212</v>
      </c>
    </row>
    <row r="41" spans="1:4" ht="12.75">
      <c r="A41" t="s">
        <v>94</v>
      </c>
      <c r="B41" t="s">
        <v>111</v>
      </c>
      <c r="C41" t="s">
        <v>206</v>
      </c>
      <c r="D41" t="s">
        <v>114</v>
      </c>
    </row>
    <row r="42" spans="1:4" ht="12.75">
      <c r="A42" t="s">
        <v>85</v>
      </c>
      <c r="B42" t="s">
        <v>111</v>
      </c>
      <c r="C42" t="s">
        <v>124</v>
      </c>
      <c r="D42" t="s">
        <v>45</v>
      </c>
    </row>
    <row r="43" spans="1:4" ht="12.75">
      <c r="A43" t="s">
        <v>213</v>
      </c>
      <c r="B43" t="s">
        <v>111</v>
      </c>
      <c r="C43" t="s">
        <v>214</v>
      </c>
      <c r="D43" t="s">
        <v>215</v>
      </c>
    </row>
    <row r="44" spans="1:4" ht="12.75">
      <c r="A44" t="s">
        <v>67</v>
      </c>
      <c r="B44" t="s">
        <v>111</v>
      </c>
      <c r="C44" t="s">
        <v>63</v>
      </c>
      <c r="D44" t="s">
        <v>91</v>
      </c>
    </row>
    <row r="45" spans="1:4" ht="12.75">
      <c r="A45" t="s">
        <v>110</v>
      </c>
      <c r="B45" t="s">
        <v>41</v>
      </c>
      <c r="C45" t="s">
        <v>95</v>
      </c>
      <c r="D45" t="s">
        <v>216</v>
      </c>
    </row>
    <row r="46" spans="1:4" ht="12.75">
      <c r="A46" t="s">
        <v>156</v>
      </c>
      <c r="B46" t="s">
        <v>41</v>
      </c>
      <c r="C46" t="s">
        <v>217</v>
      </c>
      <c r="D46" t="s">
        <v>218</v>
      </c>
    </row>
    <row r="47" spans="1:4" ht="12.75">
      <c r="A47" t="s">
        <v>135</v>
      </c>
      <c r="B47" t="s">
        <v>41</v>
      </c>
      <c r="C47" t="s">
        <v>76</v>
      </c>
      <c r="D47" t="s">
        <v>219</v>
      </c>
    </row>
    <row r="48" spans="1:4" ht="12.75">
      <c r="A48" t="s">
        <v>88</v>
      </c>
      <c r="B48" t="s">
        <v>41</v>
      </c>
      <c r="C48" t="s">
        <v>194</v>
      </c>
      <c r="D48" t="s">
        <v>220</v>
      </c>
    </row>
    <row r="49" spans="1:4" ht="12.75">
      <c r="A49" t="s">
        <v>113</v>
      </c>
      <c r="B49" t="s">
        <v>41</v>
      </c>
      <c r="C49" t="s">
        <v>221</v>
      </c>
      <c r="D49" t="s">
        <v>222</v>
      </c>
    </row>
    <row r="50" spans="1:4" ht="12.75">
      <c r="A50" t="s">
        <v>53</v>
      </c>
      <c r="B50" t="s">
        <v>41</v>
      </c>
      <c r="C50" t="s">
        <v>54</v>
      </c>
      <c r="D50" t="s">
        <v>55</v>
      </c>
    </row>
    <row r="51" spans="1:4" ht="12.75">
      <c r="A51" t="s">
        <v>174</v>
      </c>
      <c r="B51" t="s">
        <v>41</v>
      </c>
      <c r="C51" t="s">
        <v>65</v>
      </c>
      <c r="D51" t="s">
        <v>223</v>
      </c>
    </row>
    <row r="52" spans="1:4" ht="12.75">
      <c r="A52" t="s">
        <v>130</v>
      </c>
      <c r="B52" t="s">
        <v>41</v>
      </c>
      <c r="C52" t="s">
        <v>39</v>
      </c>
      <c r="D52" t="s">
        <v>127</v>
      </c>
    </row>
    <row r="53" spans="1:4" ht="12.75">
      <c r="A53" t="s">
        <v>75</v>
      </c>
      <c r="B53" t="s">
        <v>41</v>
      </c>
      <c r="C53" t="s">
        <v>70</v>
      </c>
      <c r="D53" t="s">
        <v>90</v>
      </c>
    </row>
    <row r="54" spans="1:4" ht="12.75">
      <c r="A54" t="s">
        <v>224</v>
      </c>
      <c r="B54" t="s">
        <v>41</v>
      </c>
      <c r="C54" t="s">
        <v>217</v>
      </c>
      <c r="D54" t="s">
        <v>225</v>
      </c>
    </row>
    <row r="55" spans="1:4" ht="12.75">
      <c r="A55" t="s">
        <v>103</v>
      </c>
      <c r="B55" t="s">
        <v>41</v>
      </c>
      <c r="C55" t="s">
        <v>119</v>
      </c>
      <c r="D55" t="s">
        <v>226</v>
      </c>
    </row>
    <row r="56" spans="1:4" ht="12.75">
      <c r="A56" t="s">
        <v>58</v>
      </c>
      <c r="B56" t="s">
        <v>69</v>
      </c>
      <c r="C56" t="s">
        <v>137</v>
      </c>
      <c r="D56" t="s">
        <v>138</v>
      </c>
    </row>
    <row r="57" spans="1:4" ht="12.75">
      <c r="A57" t="s">
        <v>62</v>
      </c>
      <c r="B57" t="s">
        <v>69</v>
      </c>
      <c r="C57" t="s">
        <v>65</v>
      </c>
      <c r="D57" t="s">
        <v>72</v>
      </c>
    </row>
    <row r="58" spans="1:4" ht="12.75">
      <c r="A58" t="s">
        <v>73</v>
      </c>
      <c r="B58" t="s">
        <v>69</v>
      </c>
      <c r="C58" t="s">
        <v>47</v>
      </c>
      <c r="D58" t="s">
        <v>61</v>
      </c>
    </row>
    <row r="59" spans="1:4" ht="12.75">
      <c r="A59" t="s">
        <v>133</v>
      </c>
      <c r="B59" t="s">
        <v>69</v>
      </c>
      <c r="C59" t="s">
        <v>120</v>
      </c>
      <c r="D59" t="s">
        <v>227</v>
      </c>
    </row>
    <row r="60" spans="1:4" ht="12.75">
      <c r="A60" t="s">
        <v>228</v>
      </c>
      <c r="B60" t="s">
        <v>69</v>
      </c>
      <c r="C60" t="s">
        <v>229</v>
      </c>
      <c r="D60" t="s">
        <v>230</v>
      </c>
    </row>
    <row r="61" spans="1:4" ht="12.75">
      <c r="A61" t="s">
        <v>231</v>
      </c>
      <c r="B61" t="s">
        <v>69</v>
      </c>
      <c r="C61" t="s">
        <v>232</v>
      </c>
      <c r="D61" t="s">
        <v>233</v>
      </c>
    </row>
    <row r="62" spans="1:4" ht="12.75">
      <c r="A62" t="s">
        <v>234</v>
      </c>
      <c r="B62" t="s">
        <v>69</v>
      </c>
      <c r="C62" t="s">
        <v>235</v>
      </c>
      <c r="D62" t="s">
        <v>236</v>
      </c>
    </row>
    <row r="63" spans="1:4" ht="12.75">
      <c r="A63" t="s">
        <v>139</v>
      </c>
      <c r="B63" t="s">
        <v>69</v>
      </c>
      <c r="C63" t="s">
        <v>140</v>
      </c>
      <c r="D63" t="s">
        <v>141</v>
      </c>
    </row>
    <row r="64" spans="1:4" ht="12.75">
      <c r="A64" t="s">
        <v>48</v>
      </c>
      <c r="B64" t="s">
        <v>81</v>
      </c>
      <c r="C64" t="s">
        <v>50</v>
      </c>
      <c r="D64" t="s">
        <v>142</v>
      </c>
    </row>
    <row r="65" spans="1:4" ht="12.75">
      <c r="A65" t="s">
        <v>56</v>
      </c>
      <c r="B65" t="s">
        <v>81</v>
      </c>
      <c r="C65" t="s">
        <v>60</v>
      </c>
      <c r="D65" t="s">
        <v>143</v>
      </c>
    </row>
    <row r="66" spans="1:4" ht="12.75">
      <c r="A66" t="s">
        <v>64</v>
      </c>
      <c r="B66" t="s">
        <v>81</v>
      </c>
      <c r="C66" t="s">
        <v>44</v>
      </c>
      <c r="D66" t="s">
        <v>80</v>
      </c>
    </row>
    <row r="67" spans="1:4" ht="12.75">
      <c r="A67" t="s">
        <v>77</v>
      </c>
      <c r="B67" t="s">
        <v>81</v>
      </c>
      <c r="C67" t="s">
        <v>86</v>
      </c>
      <c r="D67" t="s">
        <v>87</v>
      </c>
    </row>
    <row r="68" spans="1:4" ht="12.75">
      <c r="A68" t="s">
        <v>237</v>
      </c>
      <c r="B68" t="s">
        <v>81</v>
      </c>
      <c r="C68" t="s">
        <v>60</v>
      </c>
      <c r="D68" t="s">
        <v>238</v>
      </c>
    </row>
    <row r="69" spans="1:4" ht="12.75">
      <c r="A69" t="s">
        <v>43</v>
      </c>
      <c r="B69" t="s">
        <v>89</v>
      </c>
      <c r="C69" t="s">
        <v>50</v>
      </c>
      <c r="D69" t="s">
        <v>226</v>
      </c>
    </row>
    <row r="70" spans="1:4" ht="12.75">
      <c r="A70" t="s">
        <v>88</v>
      </c>
      <c r="B70" t="s">
        <v>89</v>
      </c>
      <c r="C70" t="s">
        <v>46</v>
      </c>
      <c r="D70" t="s">
        <v>90</v>
      </c>
    </row>
    <row r="71" spans="1:4" ht="12.75">
      <c r="A71" t="s">
        <v>129</v>
      </c>
      <c r="B71" t="s">
        <v>89</v>
      </c>
      <c r="C71" t="s">
        <v>68</v>
      </c>
      <c r="D71" t="s">
        <v>239</v>
      </c>
    </row>
    <row r="72" spans="1:4" ht="12.75">
      <c r="A72" t="s">
        <v>92</v>
      </c>
      <c r="B72" t="s">
        <v>89</v>
      </c>
      <c r="C72" t="s">
        <v>39</v>
      </c>
      <c r="D72" t="s">
        <v>93</v>
      </c>
    </row>
    <row r="73" spans="1:4" ht="12.75">
      <c r="A73" t="s">
        <v>94</v>
      </c>
      <c r="B73" t="s">
        <v>89</v>
      </c>
      <c r="C73" t="s">
        <v>95</v>
      </c>
      <c r="D73" t="s">
        <v>96</v>
      </c>
    </row>
    <row r="74" spans="1:4" ht="12.75">
      <c r="A74" t="s">
        <v>97</v>
      </c>
      <c r="B74" t="s">
        <v>89</v>
      </c>
      <c r="C74" t="s">
        <v>57</v>
      </c>
      <c r="D74" t="s">
        <v>98</v>
      </c>
    </row>
    <row r="75" spans="1:4" ht="12.75">
      <c r="A75" t="s">
        <v>240</v>
      </c>
      <c r="B75" t="s">
        <v>99</v>
      </c>
      <c r="C75" t="s">
        <v>60</v>
      </c>
      <c r="D75" t="s">
        <v>241</v>
      </c>
    </row>
    <row r="76" spans="1:4" ht="12.75">
      <c r="A76" t="s">
        <v>101</v>
      </c>
      <c r="B76" t="s">
        <v>100</v>
      </c>
      <c r="C76" t="s">
        <v>86</v>
      </c>
      <c r="D76" t="s">
        <v>102</v>
      </c>
    </row>
    <row r="77" spans="1:4" ht="12.75">
      <c r="A77" t="s">
        <v>59</v>
      </c>
      <c r="B77" t="s">
        <v>104</v>
      </c>
      <c r="C77" t="s">
        <v>105</v>
      </c>
      <c r="D77" t="s">
        <v>106</v>
      </c>
    </row>
    <row r="78" spans="1:4" ht="12.75">
      <c r="A78" t="s">
        <v>242</v>
      </c>
      <c r="B78" t="s">
        <v>104</v>
      </c>
      <c r="C78" t="s">
        <v>243</v>
      </c>
      <c r="D78" t="s">
        <v>244</v>
      </c>
    </row>
    <row r="79" spans="1:4" ht="12.75">
      <c r="A79" t="s">
        <v>49</v>
      </c>
      <c r="B79" t="s">
        <v>107</v>
      </c>
      <c r="C79" t="s">
        <v>108</v>
      </c>
      <c r="D79" t="s">
        <v>109</v>
      </c>
    </row>
    <row r="80" spans="1:2" ht="12.75">
      <c r="A80" s="119"/>
      <c r="B80" s="119"/>
    </row>
    <row r="81" spans="1:2" ht="12.75">
      <c r="A81" s="119"/>
      <c r="B81" s="119"/>
    </row>
    <row r="82" spans="1:2" ht="12.75">
      <c r="A82" s="119"/>
      <c r="B82" s="119"/>
    </row>
    <row r="83" spans="1:2" ht="12.75">
      <c r="A83" s="119"/>
      <c r="B83" s="119"/>
    </row>
    <row r="84" spans="1:2" ht="12.75">
      <c r="A84" s="119"/>
      <c r="B84" s="119"/>
    </row>
    <row r="85" spans="1:2" ht="12.75">
      <c r="A85" s="119"/>
      <c r="B85" s="119"/>
    </row>
    <row r="86" spans="1:2" ht="12.75">
      <c r="A86" s="119"/>
      <c r="B86" s="119"/>
    </row>
    <row r="87" spans="1:5" ht="12.75">
      <c r="A87" s="119"/>
      <c r="B87" s="119"/>
      <c r="C87" s="119"/>
      <c r="D87" s="119"/>
      <c r="E87" s="119"/>
    </row>
    <row r="88" spans="1:5" ht="12.75">
      <c r="A88" s="119"/>
      <c r="B88" s="119"/>
      <c r="C88" s="119"/>
      <c r="D88" s="119"/>
      <c r="E88" s="119"/>
    </row>
    <row r="89" spans="1:5" ht="12.75">
      <c r="A89" s="119"/>
      <c r="B89" s="119"/>
      <c r="C89" s="119"/>
      <c r="D89" s="119"/>
      <c r="E89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2022-01-27T10:32:34Z</dcterms:modified>
  <cp:category/>
  <cp:version/>
  <cp:contentType/>
  <cp:contentStatus/>
</cp:coreProperties>
</file>